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1 Scoring key" sheetId="2" state="visible" r:id="rId2"/>
    <sheet xmlns:r="http://schemas.openxmlformats.org/officeDocument/2006/relationships" name="2 Assessment" sheetId="3" state="visible" r:id="rId3"/>
    <sheet xmlns:r="http://schemas.openxmlformats.org/officeDocument/2006/relationships" name="3 Domain summary" sheetId="4" state="visible" r:id="rId4"/>
    <sheet xmlns:r="http://schemas.openxmlformats.org/officeDocument/2006/relationships" name="4 Remediation queue" sheetId="5" state="visible" r:id="rId5"/>
    <sheet xmlns:r="http://schemas.openxmlformats.org/officeDocument/2006/relationships" name="5 Board page" sheetId="6" state="visible" r:id="rId6"/>
  </sheets>
  <definedNames>
    <definedName name="_xlnm._FilterDatabase" localSheetId="2" hidden="1">'2 Assessment'!$A$6:$I$56</definedName>
  </definedNames>
  <calcPr calcId="124519" fullCalcOnLoad="1"/>
</workbook>
</file>

<file path=xl/styles.xml><?xml version="1.0" encoding="utf-8"?>
<styleSheet xmlns="http://schemas.openxmlformats.org/spreadsheetml/2006/main">
  <numFmts count="2">
    <numFmt numFmtId="164" formatCode="0.0"/>
    <numFmt numFmtId="165" formatCode="yyyy-mm-dd"/>
  </numFmts>
  <fonts count="9">
    <font>
      <name val="Calibri"/>
      <family val="2"/>
      <color theme="1"/>
      <sz val="11"/>
      <scheme val="minor"/>
    </font>
    <font>
      <name val="Arial"/>
      <b val="1"/>
      <color rgb="000E4749"/>
      <sz val="9"/>
    </font>
    <font>
      <name val="Arial"/>
      <b val="1"/>
      <color rgb="00A65C22"/>
      <sz val="10"/>
    </font>
    <font>
      <name val="Arial"/>
      <b val="1"/>
      <color rgb="000E4749"/>
      <sz val="16"/>
    </font>
    <font>
      <name val="Arial"/>
      <color rgb="0055606B"/>
      <sz val="9"/>
    </font>
    <font>
      <name val="Arial"/>
      <sz val="10"/>
    </font>
    <font>
      <name val="Arial"/>
      <b val="1"/>
      <color rgb="00FFFFFF"/>
      <sz val="10"/>
    </font>
    <font>
      <name val="Arial"/>
      <b val="1"/>
      <sz val="10"/>
    </font>
    <font>
      <name val="Arial"/>
      <b val="1"/>
      <color rgb="000E4749"/>
      <sz val="11"/>
    </font>
  </fonts>
  <fills count="5">
    <fill>
      <patternFill/>
    </fill>
    <fill>
      <patternFill patternType="gray125"/>
    </fill>
    <fill>
      <patternFill patternType="solid">
        <fgColor rgb="000E4749"/>
      </patternFill>
    </fill>
    <fill>
      <patternFill patternType="solid">
        <fgColor rgb="00FFFDF5"/>
      </patternFill>
    </fill>
    <fill>
      <patternFill patternType="solid">
        <fgColor rgb="00EEF3F4"/>
      </patternFill>
    </fill>
  </fills>
  <borders count="6">
    <border>
      <left/>
      <right/>
      <top/>
      <bottom/>
      <diagonal/>
    </border>
    <border>
      <left style="thin">
        <color rgb="00C9D6D9"/>
      </left>
      <right style="thin">
        <color rgb="00C9D6D9"/>
      </right>
      <top style="thin">
        <color rgb="00C9D6D9"/>
      </top>
      <bottom style="thin">
        <color rgb="00C9D6D9"/>
      </bottom>
    </border>
    <border>
      <left/>
      <right/>
      <top style="thin">
        <color rgb="00C9D6D9"/>
      </top>
      <bottom/>
      <diagonal/>
    </border>
    <border>
      <left/>
      <right style="thin">
        <color rgb="00C9D6D9"/>
      </right>
      <top style="thin">
        <color rgb="00C9D6D9"/>
      </top>
      <bottom/>
      <diagonal/>
    </border>
    <border>
      <left/>
      <right/>
      <top style="thin">
        <color rgb="00C9D6D9"/>
      </top>
      <bottom style="thin">
        <color rgb="00C9D6D9"/>
      </bottom>
      <diagonal/>
    </border>
    <border>
      <left/>
      <right style="thin">
        <color rgb="00C9D6D9"/>
      </right>
      <top style="thin">
        <color rgb="00C9D6D9"/>
      </top>
      <bottom style="thin">
        <color rgb="00C9D6D9"/>
      </bottom>
      <diagonal/>
    </border>
  </borders>
  <cellStyleXfs count="1">
    <xf numFmtId="0" fontId="0" fillId="0" borderId="0"/>
  </cellStyleXfs>
  <cellXfs count="3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2" fillId="0" borderId="0" applyAlignment="1" pivotButton="0" quotePrefix="0" xfId="0">
      <alignment vertical="top"/>
    </xf>
    <xf numFmtId="0" fontId="5" fillId="0" borderId="0" applyAlignment="1" pivotButton="0" quotePrefix="0" xfId="0">
      <alignment vertical="top" wrapText="1"/>
    </xf>
    <xf numFmtId="0" fontId="6" fillId="2" borderId="1" applyAlignment="1" pivotButton="0" quotePrefix="0" xfId="0">
      <alignment vertical="top" wrapText="1"/>
    </xf>
    <xf numFmtId="0" fontId="7" fillId="0" borderId="1" applyAlignment="1" pivotButton="0" quotePrefix="0" xfId="0">
      <alignment horizontal="center" vertical="top"/>
    </xf>
    <xf numFmtId="0" fontId="7" fillId="0" borderId="1" applyAlignment="1" pivotButton="0" quotePrefix="0" xfId="0">
      <alignment vertical="top"/>
    </xf>
    <xf numFmtId="0" fontId="5" fillId="0" borderId="1" applyAlignment="1" pivotButton="0" quotePrefix="0" xfId="0">
      <alignment vertical="top" wrapText="1"/>
    </xf>
    <xf numFmtId="0" fontId="0" fillId="0" borderId="4" pivotButton="0" quotePrefix="0" xfId="0"/>
    <xf numFmtId="0" fontId="0" fillId="0" borderId="5" pivotButton="0" quotePrefix="0" xfId="0"/>
    <xf numFmtId="0" fontId="7" fillId="0" borderId="1" applyAlignment="1" pivotButton="0" quotePrefix="0" xfId="0">
      <alignment vertical="top" wrapText="1"/>
    </xf>
    <xf numFmtId="0" fontId="4" fillId="0" borderId="1" applyAlignment="1" pivotButton="0" quotePrefix="0" xfId="0">
      <alignment vertical="top" wrapText="1"/>
    </xf>
    <xf numFmtId="0" fontId="5" fillId="3" borderId="1" applyAlignment="1" pivotButton="0" quotePrefix="0" xfId="0">
      <alignment horizontal="center" vertical="top"/>
    </xf>
    <xf numFmtId="0" fontId="5" fillId="3" borderId="1" applyAlignment="1" pivotButton="0" quotePrefix="0" xfId="0">
      <alignment vertical="top" wrapText="1"/>
    </xf>
    <xf numFmtId="0" fontId="7" fillId="0" borderId="0" applyAlignment="1" pivotButton="0" quotePrefix="0" xfId="0">
      <alignment vertical="top"/>
    </xf>
    <xf numFmtId="0" fontId="5" fillId="3" borderId="1" applyAlignment="1" pivotButton="0" quotePrefix="0" xfId="0">
      <alignment vertical="top"/>
    </xf>
    <xf numFmtId="164" fontId="5" fillId="0" borderId="1" applyAlignment="1" pivotButton="0" quotePrefix="0" xfId="0">
      <alignment horizontal="center" vertical="top"/>
    </xf>
    <xf numFmtId="0" fontId="5" fillId="0" borderId="1" applyAlignment="1" pivotButton="0" quotePrefix="0" xfId="0">
      <alignment horizontal="center" vertical="top"/>
    </xf>
    <xf numFmtId="0" fontId="8" fillId="0" borderId="1" applyAlignment="1" pivotButton="0" quotePrefix="0" xfId="0">
      <alignment horizontal="center" vertical="top"/>
    </xf>
    <xf numFmtId="0" fontId="4" fillId="0" borderId="1" applyAlignment="1" pivotButton="0" quotePrefix="0" xfId="0">
      <alignment horizontal="center" vertical="top"/>
    </xf>
    <xf numFmtId="0" fontId="8" fillId="4" borderId="1" applyAlignment="1" pivotButton="0" quotePrefix="0" xfId="0">
      <alignment vertical="top"/>
    </xf>
    <xf numFmtId="0" fontId="8" fillId="4" borderId="1" applyAlignment="1" pivotButton="0" quotePrefix="0" xfId="0">
      <alignment horizontal="center" vertical="top"/>
    </xf>
    <xf numFmtId="164" fontId="8" fillId="4" borderId="1" applyAlignment="1" pivotButton="0" quotePrefix="0" xfId="0">
      <alignment horizontal="center" vertical="top"/>
    </xf>
    <xf numFmtId="165" fontId="5" fillId="3" borderId="1" applyAlignment="1" pivotButton="0" quotePrefix="0" xfId="0">
      <alignment horizontal="center" vertical="top"/>
    </xf>
    <xf numFmtId="3" fontId="5" fillId="3" borderId="1" applyAlignment="1" pivotButton="0" quotePrefix="0" xfId="0">
      <alignment horizontal="center" vertical="top"/>
    </xf>
    <xf numFmtId="165" fontId="5" fillId="0" borderId="1" applyAlignment="1" pivotButton="0" quotePrefix="0" xfId="0">
      <alignment horizontal="center" vertical="top"/>
    </xf>
    <xf numFmtId="0" fontId="8"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A37"/>
  <sheetViews>
    <sheetView workbookViewId="0">
      <pane ySplit="6" topLeftCell="A7" activePane="bottomLeft" state="frozen"/>
      <selection pane="bottomLeft" activeCell="A1" sqref="A1"/>
    </sheetView>
  </sheetViews>
  <sheetFormatPr baseColWidth="8" defaultRowHeight="15"/>
  <cols>
    <col width="104" customWidth="1" min="1" max="1"/>
  </cols>
  <sheetData>
    <row r="1">
      <c r="A1" s="1" t="inlineStr">
        <is>
          <t>THE OPEN SHELF  ·  The CARES Collaborative  ·  free to adapt and use</t>
        </is>
      </c>
    </row>
    <row r="2">
      <c r="A2" s="2" t="inlineStr">
        <is>
          <t>HOW TO USE THIS WORKBOOK</t>
        </is>
      </c>
    </row>
    <row r="3" ht="22" customHeight="1">
      <c r="A3" s="3" t="inlineStr">
        <is>
          <t>The Cybersecurity and Data Protection Self-Assessment</t>
        </is>
      </c>
    </row>
    <row r="4" ht="30" customHeight="1">
      <c r="A4" s="4" t="inlineStr"/>
    </row>
    <row r="7">
      <c r="A7" s="5" t="inlineStr">
        <is>
          <t>What this is</t>
        </is>
      </c>
    </row>
    <row r="9" ht="26" customHeight="1">
      <c r="A9" s="6" t="inlineStr">
        <is>
          <t>Fifty items across ten domains, scored 0 to 4 on evidence rather than intention. Sheet 2 is the instrument. Sheets 3 and 5 read from it — do not type into them. Sheet 4 is the remediation queue.</t>
        </is>
      </c>
    </row>
    <row r="11">
      <c r="A11" s="5" t="inlineStr">
        <is>
          <t>What this is NOT</t>
        </is>
      </c>
    </row>
    <row r="13" ht="39" customHeight="1">
      <c r="A13" s="6" t="inlineStr">
        <is>
          <t>Not an audit. An audit is performed by an independent party who tests your evidence and is responsible for the opinion. This is you, scoring yourself. Never present it as an audit to a board, a funder, an insurer, or a licensing authority.</t>
        </is>
      </c>
    </row>
    <row r="15" ht="26" customHeight="1">
      <c r="A15" s="6" t="inlineStr">
        <is>
          <t>Not a certification or an accreditation. Nothing here confers any status on any organization. There is no passing score and no level at which you may call yourself certified.</t>
        </is>
      </c>
    </row>
    <row r="17" ht="26" customHeight="1">
      <c r="A17" s="6" t="inlineStr">
        <is>
          <t>Not a compliance determination. Scoring well does not establish that you comply with any statute, regulation, contract, or licensing standard. Which obligations apply to you is a question for your own counsel.</t>
        </is>
      </c>
    </row>
    <row r="19">
      <c r="A19" s="5" t="inlineStr">
        <is>
          <t>Order of work</t>
        </is>
      </c>
    </row>
    <row r="21" ht="26" customHeight="1">
      <c r="A21" s="6" t="inlineStr">
        <is>
          <t>1. Pick two scorers before reading the questions — one who knows how things work, one who does not operate the controls.</t>
        </is>
      </c>
    </row>
    <row r="23" ht="15" customHeight="1">
      <c r="A23" s="6" t="inlineStr">
        <is>
          <t>2. Gather the evidence first, in one half-day. Scoring while hunting produces generous scores.</t>
        </is>
      </c>
    </row>
    <row r="25" ht="26" customHeight="1">
      <c r="A25" s="6" t="inlineStr">
        <is>
          <t>3. Score domain 1 completely before anything else. If the inventory is at 0 or 1, the rest of the assessment is less reliable than it will look.</t>
        </is>
      </c>
    </row>
    <row r="27" ht="15" customHeight="1">
      <c r="A27" s="6" t="inlineStr">
        <is>
          <t>4. Score one domain per sitting. Write the evidence reference as you go, not at the end.</t>
        </is>
      </c>
    </row>
    <row r="29" ht="26" customHeight="1">
      <c r="A29" s="6" t="inlineStr">
        <is>
          <t>5. Do not fix anything while scoring. Note it and move on; the queue is built afterwards in harm-class order, or the fixing will follow interest rather than harm.</t>
        </is>
      </c>
    </row>
    <row r="31">
      <c r="A31" s="5" t="inlineStr">
        <is>
          <t>Reading the result</t>
        </is>
      </c>
    </row>
    <row r="33" ht="26" customHeight="1">
      <c r="A33" s="6" t="inlineStr">
        <is>
          <t>The figure that matters is the count of class A items at level 0 or 1 — the items where a failure exposes the records of the people you serve. The domain average is the least useful number on sheet 3.</t>
        </is>
      </c>
    </row>
    <row r="35">
      <c r="A35" s="5" t="inlineStr">
        <is>
          <t>Cadence</t>
        </is>
      </c>
    </row>
    <row r="37" ht="39" customHeight="1">
      <c r="A37" s="6" t="inlineStr">
        <is>
          <t>Annually, and additionally after: a change in the person accountable, a new system holding confidential records, a new contract carrying data obligations, or an actual incident. Keep every completed copy — next year's value is almost entirely in the comparison.</t>
        </is>
      </c>
    </row>
  </sheetData>
  <mergeCells count="4">
    <mergeCell ref="A3"/>
    <mergeCell ref="A2"/>
    <mergeCell ref="A1"/>
    <mergeCell ref="A4"/>
  </mergeCells>
  <printOptions horizontalCentered="0"/>
  <pageMargins left="0.4" right="0.4" top="0.5" bottom="0.5"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D26"/>
  <sheetViews>
    <sheetView workbookViewId="0">
      <pane ySplit="6" topLeftCell="A7" activePane="bottomLeft" state="frozen"/>
      <selection pane="bottomLeft" activeCell="A1" sqref="A1"/>
    </sheetView>
  </sheetViews>
  <sheetFormatPr baseColWidth="8" defaultRowHeight="15"/>
  <cols>
    <col width="8" customWidth="1" min="1" max="1"/>
    <col width="24" customWidth="1" min="2" max="2"/>
    <col width="60" customWidth="1" min="3" max="3"/>
    <col width="46" customWidth="1" min="4" max="4"/>
  </cols>
  <sheetData>
    <row r="1">
      <c r="A1" s="1" t="inlineStr">
        <is>
          <t>THE OPEN SHELF  ·  The CARES Collaborative  ·  free to adapt and use</t>
        </is>
      </c>
    </row>
    <row r="2">
      <c r="A2" s="2" t="inlineStr">
        <is>
          <t>REFERENCE</t>
        </is>
      </c>
    </row>
    <row r="3" ht="22" customHeight="1">
      <c r="A3" s="3" t="inlineStr">
        <is>
          <t>The five levels, the five rules, and the harm classes</t>
        </is>
      </c>
    </row>
    <row r="4" ht="30" customHeight="1">
      <c r="A4" s="4" t="inlineStr">
        <is>
          <t>One scale, applied to all fifty items. The levels are about evidence and independence, not about sophistication: a small organization with a written procedure, a named owner and a folder of dated records scores higher than a large one with expensive software nobody administers.</t>
        </is>
      </c>
    </row>
    <row r="6" ht="28" customHeight="1">
      <c r="A6" s="7" t="inlineStr">
        <is>
          <t>Level</t>
        </is>
      </c>
      <c r="B6" s="7" t="inlineStr">
        <is>
          <t>Name</t>
        </is>
      </c>
      <c r="C6" s="7" t="inlineStr">
        <is>
          <t>What it means</t>
        </is>
      </c>
      <c r="D6" s="7" t="inlineStr">
        <is>
          <t>The test</t>
        </is>
      </c>
    </row>
    <row r="7" ht="40" customHeight="1">
      <c r="A7" s="8" t="n">
        <v>0</v>
      </c>
      <c r="B7" s="9" t="inlineStr">
        <is>
          <t>Absent</t>
        </is>
      </c>
      <c r="C7" s="10" t="inlineStr">
        <is>
          <t>It is not happening, and nobody here would claim otherwise.</t>
        </is>
      </c>
      <c r="D7" s="10" t="inlineStr">
        <is>
          <t>You cannot name anyone who does it.</t>
        </is>
      </c>
    </row>
    <row r="8" ht="40" customHeight="1">
      <c r="A8" s="8" t="n">
        <v>1</v>
      </c>
      <c r="B8" s="9" t="inlineStr">
        <is>
          <t>Ad hoc</t>
        </is>
      </c>
      <c r="C8" s="10" t="inlineStr">
        <is>
          <t>It happens when a particular person thinks of it. Not written down, no stated frequency, and it would stop if that person left.</t>
        </is>
      </c>
      <c r="D8" s="10" t="inlineStr">
        <is>
          <t>You can name the person but not the procedure.</t>
        </is>
      </c>
    </row>
    <row r="9" ht="40" customHeight="1">
      <c r="A9" s="8" t="n">
        <v>2</v>
      </c>
      <c r="B9" s="9" t="inlineStr">
        <is>
          <t>Defined</t>
        </is>
      </c>
      <c r="C9" s="10" t="inlineStr">
        <is>
          <t>Written down, a named individual owns it, and a frequency is stated. Whether it is actually being done is a separate question.</t>
        </is>
      </c>
      <c r="D9" s="10" t="inlineStr">
        <is>
          <t>You can produce the document that says who and how often.</t>
        </is>
      </c>
    </row>
    <row r="10" ht="40" customHeight="1">
      <c r="A10" s="8" t="n">
        <v>3</v>
      </c>
      <c r="B10" s="9" t="inlineStr">
        <is>
          <t>Operating</t>
        </is>
      </c>
      <c r="C10" s="10" t="inlineStr">
        <is>
          <t>It is being done on the stated frequency, and each occurrence leaves a dated record.</t>
        </is>
      </c>
      <c r="D10" s="10" t="inlineStr">
        <is>
          <t>You can produce the last three records without preparing them first.</t>
        </is>
      </c>
    </row>
    <row r="11" ht="40" customHeight="1">
      <c r="A11" s="8" t="n">
        <v>4</v>
      </c>
      <c r="B11" s="9" t="inlineStr">
        <is>
          <t>Evidenced and checked</t>
        </is>
      </c>
      <c r="C11" s="10" t="inlineStr">
        <is>
          <t>Everything at 3, plus someone who does not perform the work verifies it at least annually and records what they found — including when nothing was wrong.</t>
        </is>
      </c>
      <c r="D11" s="10" t="inlineStr">
        <is>
          <t>Someone else picks a date; you produce that date's record within a few minutes.</t>
        </is>
      </c>
    </row>
    <row r="13" ht="40" customHeight="1">
      <c r="A13" s="4" t="inlineStr">
        <is>
          <t>Level 4 is the top of this scale and it is not a certification. It says the control leaves evidence and a second pair of eyes looks at it on a cadence — the highest claim an organization can make about itself without an independent auditor. It is not the same as being certified against a standard and must never be presented as though it were.</t>
        </is>
      </c>
    </row>
    <row r="15">
      <c r="A15" s="5" t="inlineStr">
        <is>
          <t>The five rules for scoring, which matter more than the questions</t>
        </is>
      </c>
    </row>
    <row r="16" ht="26" customHeight="1">
      <c r="A16" s="8" t="n">
        <v>1</v>
      </c>
      <c r="B16" s="10" t="inlineStr">
        <is>
          <t>Score the evidence, not the intention. "We do that" is a level 1 answer unless it is followed by a document.</t>
        </is>
      </c>
      <c r="C16" s="11" t="n"/>
      <c r="D16" s="12" t="n"/>
    </row>
    <row r="17" ht="26" customHeight="1">
      <c r="A17" s="8" t="n">
        <v>2</v>
      </c>
      <c r="B17" s="10" t="inlineStr">
        <is>
          <t>Two people score, and one of them must not operate the control being scored. Record both names in column H.</t>
        </is>
      </c>
      <c r="C17" s="11" t="n"/>
      <c r="D17" s="12" t="n"/>
    </row>
    <row r="18" ht="26" customHeight="1">
      <c r="A18" s="8" t="n">
        <v>3</v>
      </c>
      <c r="B18" s="10" t="inlineStr">
        <is>
          <t>Score the organization as it is today — not as it will be when the project finishes or the new person starts.</t>
        </is>
      </c>
      <c r="C18" s="11" t="n"/>
      <c r="D18" s="12" t="n"/>
    </row>
    <row r="19" ht="26" customHeight="1">
      <c r="A19" s="8" t="n">
        <v>4</v>
      </c>
      <c r="B19" s="10" t="inlineStr">
        <is>
          <t>Do not average a zero away. The lowest item in a domain is reported alongside the average, on purpose.</t>
        </is>
      </c>
      <c r="C19" s="11" t="n"/>
      <c r="D19" s="12" t="n"/>
    </row>
    <row r="20" ht="26" customHeight="1">
      <c r="A20" s="8" t="n">
        <v>5</v>
      </c>
      <c r="B20" s="10" t="inlineStr">
        <is>
          <t>Write the evidence reference next to every score above 1. Without column G this is an opinion survey.</t>
        </is>
      </c>
      <c r="C20" s="11" t="n"/>
      <c r="D20" s="12" t="n"/>
    </row>
    <row r="22">
      <c r="A22" s="5" t="inlineStr">
        <is>
          <t>The harm classes — they do not change the score, they decide the order of repair</t>
        </is>
      </c>
    </row>
    <row r="23" ht="28" customHeight="1">
      <c r="A23" s="7" t="inlineStr">
        <is>
          <t>Class</t>
        </is>
      </c>
      <c r="B23" s="7" t="inlineStr">
        <is>
          <t>What is lost</t>
        </is>
      </c>
      <c r="C23" s="7" t="inlineStr">
        <is>
          <t>What a failure here does</t>
        </is>
      </c>
      <c r="D23" s="7" t="inlineStr">
        <is>
          <t>Sequencing</t>
        </is>
      </c>
    </row>
    <row r="24" ht="44" customHeight="1">
      <c r="A24" s="8" t="inlineStr">
        <is>
          <t>A</t>
        </is>
      </c>
      <c r="B24" s="13" t="inlineStr">
        <is>
          <t>Confidentiality of the people you serve</t>
        </is>
      </c>
      <c r="C24" s="10" t="inlineStr">
        <is>
          <t>Records about children, families, or clients are exposed, altered, or lost. The harm lands on people who did not choose to be in your files.</t>
        </is>
      </c>
      <c r="D24" s="10" t="inlineStr">
        <is>
          <t>Fix first, always.</t>
        </is>
      </c>
    </row>
    <row r="25" ht="44" customHeight="1">
      <c r="A25" s="8" t="inlineStr">
        <is>
          <t>B</t>
        </is>
      </c>
      <c r="B25" s="13" t="inlineStr">
        <is>
          <t>Continuity of service</t>
        </is>
      </c>
      <c r="C25" s="10" t="inlineStr">
        <is>
          <t>You cannot operate. Staff cannot reach records, payroll cannot run, the on-call phone does not work.</t>
        </is>
      </c>
      <c r="D25" s="10" t="inlineStr">
        <is>
          <t>Fix second.</t>
        </is>
      </c>
    </row>
    <row r="26" ht="44" customHeight="1">
      <c r="A26" s="8" t="inlineStr">
        <is>
          <t>C</t>
        </is>
      </c>
      <c r="B26" s="13" t="inlineStr">
        <is>
          <t>Money, contracts, and standing</t>
        </is>
      </c>
      <c r="C26" s="10" t="inlineStr">
        <is>
          <t>Funds are diverted, a reporting obligation is missed, a monitoring visit produces a finding.</t>
        </is>
      </c>
      <c r="D26" s="10" t="inlineStr">
        <is>
          <t>Fix third — genuinely important, and still behind A and B.</t>
        </is>
      </c>
    </row>
  </sheetData>
  <mergeCells count="10">
    <mergeCell ref="A1:D1"/>
    <mergeCell ref="B19:D19"/>
    <mergeCell ref="A4:D4"/>
    <mergeCell ref="A3:D3"/>
    <mergeCell ref="B16:D16"/>
    <mergeCell ref="B17:D17"/>
    <mergeCell ref="B18:D18"/>
    <mergeCell ref="A2:D2"/>
    <mergeCell ref="A13:D13"/>
    <mergeCell ref="B20:D20"/>
  </mergeCells>
  <printOptions horizontalCentered="0"/>
  <pageMargins left="0.4" right="0.4" top="0.5" bottom="0.5"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I59"/>
  <sheetViews>
    <sheetView workbookViewId="0">
      <pane ySplit="6" topLeftCell="A7" activePane="bottomLeft" state="frozen"/>
      <selection pane="bottomLeft" activeCell="A1" sqref="A1"/>
    </sheetView>
  </sheetViews>
  <sheetFormatPr baseColWidth="8" defaultRowHeight="15"/>
  <cols>
    <col width="26" customWidth="1" min="1" max="1"/>
    <col width="7" customWidth="1" min="2" max="2"/>
    <col width="74" customWidth="1" min="3" max="3"/>
    <col width="7" customWidth="1" min="4" max="4"/>
    <col width="9" customWidth="1" min="5" max="5"/>
    <col width="8" customWidth="1" min="6" max="6"/>
    <col width="30" customWidth="1" min="7" max="7"/>
    <col width="18" customWidth="1" min="8" max="8"/>
    <col width="30" customWidth="1" min="9" max="9"/>
  </cols>
  <sheetData>
    <row r="1">
      <c r="A1" s="1" t="inlineStr">
        <is>
          <t>THE OPEN SHELF  ·  The CARES Collaborative  ·  free to adapt and use</t>
        </is>
      </c>
    </row>
    <row r="2">
      <c r="A2" s="2" t="inlineStr">
        <is>
          <t>THE INSTRUMENT</t>
        </is>
      </c>
    </row>
    <row r="3" ht="22" customHeight="1">
      <c r="A3" s="3" t="inlineStr">
        <is>
          <t>The fifty items</t>
        </is>
      </c>
    </row>
    <row r="4" ht="30" customHeight="1">
      <c r="A4" s="4" t="inlineStr">
        <is>
          <t>Score column F from 0 to 4. Leave it blank only where the item does not apply — set column E to N and write the reason in column I. An item is not N/A because it is hard. Column G is not optional: a score above 1 with no evidence reference is an opinion.</t>
        </is>
      </c>
    </row>
    <row r="6" ht="28" customHeight="1">
      <c r="A6" s="7" t="inlineStr">
        <is>
          <t>Domain</t>
        </is>
      </c>
      <c r="B6" s="7" t="inlineStr">
        <is>
          <t>#</t>
        </is>
      </c>
      <c r="C6" s="7" t="inlineStr">
        <is>
          <t>Item</t>
        </is>
      </c>
      <c r="D6" s="7" t="inlineStr">
        <is>
          <t>Class</t>
        </is>
      </c>
      <c r="E6" s="7" t="inlineStr">
        <is>
          <t>Applies?</t>
        </is>
      </c>
      <c r="F6" s="7" t="inlineStr">
        <is>
          <t>Level</t>
        </is>
      </c>
      <c r="G6" s="7" t="inlineStr">
        <is>
          <t>Evidence reference</t>
        </is>
      </c>
      <c r="H6" s="7" t="inlineStr">
        <is>
          <t>Owner</t>
        </is>
      </c>
      <c r="I6" s="7" t="inlineStr">
        <is>
          <t>Notes / reason if N/A</t>
        </is>
      </c>
    </row>
    <row r="7" ht="34" customHeight="1">
      <c r="A7" s="14" t="inlineStr">
        <is>
          <t>1 · What you hold, and where it is</t>
        </is>
      </c>
      <c r="B7" s="8" t="inlineStr">
        <is>
          <t>1.1</t>
        </is>
      </c>
      <c r="C7" s="10" t="inlineStr">
        <is>
          <t>A written inventory of every system, application, and repository that holds confidential information about people you serve, staff, or applicants — including spreadsheets, shared drives, and mailboxes.</t>
        </is>
      </c>
      <c r="D7" s="8" t="inlineStr">
        <is>
          <t>A</t>
        </is>
      </c>
      <c r="E7" s="15" t="inlineStr">
        <is>
          <t>Y</t>
        </is>
      </c>
      <c r="F7" s="15" t="n"/>
      <c r="G7" s="16" t="n"/>
      <c r="H7" s="16" t="n"/>
      <c r="I7" s="16" t="n"/>
    </row>
    <row r="8" ht="34" customHeight="1">
      <c r="A8" s="14" t="inlineStr">
        <is>
          <t>1 · What you hold, and where it is</t>
        </is>
      </c>
      <c r="B8" s="8" t="inlineStr">
        <is>
          <t>1.2</t>
        </is>
      </c>
      <c r="C8" s="10" t="inlineStr">
        <is>
          <t>Each record type is classified by sensitivity, with a written definition of each class that a new employee could apply without asking.</t>
        </is>
      </c>
      <c r="D8" s="8" t="inlineStr">
        <is>
          <t>A</t>
        </is>
      </c>
      <c r="E8" s="15" t="inlineStr">
        <is>
          <t>Y</t>
        </is>
      </c>
      <c r="F8" s="15" t="n"/>
      <c r="G8" s="16" t="n"/>
      <c r="H8" s="16" t="n"/>
      <c r="I8" s="16" t="n"/>
    </row>
    <row r="9" ht="34" customHeight="1">
      <c r="A9" s="14" t="inlineStr">
        <is>
          <t>1 · What you hold, and where it is</t>
        </is>
      </c>
      <c r="B9" s="8" t="inlineStr">
        <is>
          <t>1.3</t>
        </is>
      </c>
      <c r="C9" s="10" t="inlineStr">
        <is>
          <t>It is written down which records may leave the primary system, in what form, and to whom — covering email attachments, printed copies, and mobile devices.</t>
        </is>
      </c>
      <c r="D9" s="8" t="inlineStr">
        <is>
          <t>A</t>
        </is>
      </c>
      <c r="E9" s="15" t="inlineStr">
        <is>
          <t>Y</t>
        </is>
      </c>
      <c r="F9" s="15" t="n"/>
      <c r="G9" s="16" t="n"/>
      <c r="H9" s="16" t="n"/>
      <c r="I9" s="16" t="n"/>
    </row>
    <row r="10" ht="34" customHeight="1">
      <c r="A10" s="14" t="inlineStr">
        <is>
          <t>1 · What you hold, and where it is</t>
        </is>
      </c>
      <c r="B10" s="8" t="inlineStr">
        <is>
          <t>1.4</t>
        </is>
      </c>
      <c r="C10" s="10" t="inlineStr">
        <is>
          <t>Photographs, recordings, and images of the people you serve are governed by the same rules as written records, including where they live on personal devices.</t>
        </is>
      </c>
      <c r="D10" s="8" t="inlineStr">
        <is>
          <t>A</t>
        </is>
      </c>
      <c r="E10" s="15" t="inlineStr">
        <is>
          <t>Y</t>
        </is>
      </c>
      <c r="F10" s="15" t="n"/>
      <c r="G10" s="16" t="n"/>
      <c r="H10" s="16" t="n"/>
      <c r="I10" s="16" t="n"/>
    </row>
    <row r="11" ht="34" customHeight="1">
      <c r="A11" s="14" t="inlineStr">
        <is>
          <t>1 · What you hold, and where it is</t>
        </is>
      </c>
      <c r="B11" s="8" t="inlineStr">
        <is>
          <t>1.5</t>
        </is>
      </c>
      <c r="C11" s="10" t="inlineStr">
        <is>
          <t>The inventory records who the data belongs to, which contract or license requires you to hold it, and the retention clock that starts when service ends.</t>
        </is>
      </c>
      <c r="D11" s="8" t="inlineStr">
        <is>
          <t>C</t>
        </is>
      </c>
      <c r="E11" s="15" t="inlineStr">
        <is>
          <t>Y</t>
        </is>
      </c>
      <c r="F11" s="15" t="n"/>
      <c r="G11" s="16" t="n"/>
      <c r="H11" s="16" t="n"/>
      <c r="I11" s="16" t="n"/>
    </row>
    <row r="12" ht="34" customHeight="1">
      <c r="A12" s="14" t="inlineStr">
        <is>
          <t>2 · Who can reach it</t>
        </is>
      </c>
      <c r="B12" s="8" t="inlineStr">
        <is>
          <t>2.1</t>
        </is>
      </c>
      <c r="C12" s="10" t="inlineStr">
        <is>
          <t>Every person has their own named account. No shared logins for any system holding confidential records, including the ones vendors set up for you.</t>
        </is>
      </c>
      <c r="D12" s="8" t="inlineStr">
        <is>
          <t>A</t>
        </is>
      </c>
      <c r="E12" s="15" t="inlineStr">
        <is>
          <t>Y</t>
        </is>
      </c>
      <c r="F12" s="15" t="n"/>
      <c r="G12" s="16" t="n"/>
      <c r="H12" s="16" t="n"/>
      <c r="I12" s="16" t="n"/>
    </row>
    <row r="13" ht="34" customHeight="1">
      <c r="A13" s="14" t="inlineStr">
        <is>
          <t>2 · Who can reach it</t>
        </is>
      </c>
      <c r="B13" s="8" t="inlineStr">
        <is>
          <t>2.2</t>
        </is>
      </c>
      <c r="C13" s="10" t="inlineStr">
        <is>
          <t>Multi-factor authentication is required on email, remote access, and every system holding confidential records.</t>
        </is>
      </c>
      <c r="D13" s="8" t="inlineStr">
        <is>
          <t>A</t>
        </is>
      </c>
      <c r="E13" s="15" t="inlineStr">
        <is>
          <t>Y</t>
        </is>
      </c>
      <c r="F13" s="15" t="n"/>
      <c r="G13" s="16" t="n"/>
      <c r="H13" s="16" t="n"/>
      <c r="I13" s="16" t="n"/>
    </row>
    <row r="14" ht="34" customHeight="1">
      <c r="A14" s="14" t="inlineStr">
        <is>
          <t>2 · Who can reach it</t>
        </is>
      </c>
      <c r="B14" s="8" t="inlineStr">
        <is>
          <t>2.3</t>
        </is>
      </c>
      <c r="C14" s="10" t="inlineStr">
        <is>
          <t>Access is granted by role, and the roles are written down. Nobody has administrative rights because it was easier at the time.</t>
        </is>
      </c>
      <c r="D14" s="8" t="inlineStr">
        <is>
          <t>A</t>
        </is>
      </c>
      <c r="E14" s="15" t="inlineStr">
        <is>
          <t>Y</t>
        </is>
      </c>
      <c r="F14" s="15" t="n"/>
      <c r="G14" s="16" t="n"/>
      <c r="H14" s="16" t="n"/>
      <c r="I14" s="16" t="n"/>
    </row>
    <row r="15" ht="34" customHeight="1">
      <c r="A15" s="14" t="inlineStr">
        <is>
          <t>2 · Who can reach it</t>
        </is>
      </c>
      <c r="B15" s="8" t="inlineStr">
        <is>
          <t>2.4</t>
        </is>
      </c>
      <c r="C15" s="10" t="inlineStr">
        <is>
          <t>A documented joiner–mover–leaver procedure, with access removed the same day someone separates.</t>
        </is>
      </c>
      <c r="D15" s="8" t="inlineStr">
        <is>
          <t>A</t>
        </is>
      </c>
      <c r="E15" s="15" t="inlineStr">
        <is>
          <t>Y</t>
        </is>
      </c>
      <c r="F15" s="15" t="n"/>
      <c r="G15" s="16" t="n"/>
      <c r="H15" s="16" t="n"/>
      <c r="I15" s="16" t="n"/>
    </row>
    <row r="16" ht="34" customHeight="1">
      <c r="A16" s="14" t="inlineStr">
        <is>
          <t>2 · Who can reach it</t>
        </is>
      </c>
      <c r="B16" s="8" t="inlineStr">
        <is>
          <t>2.5</t>
        </is>
      </c>
      <c r="C16" s="10" t="inlineStr">
        <is>
          <t>Access is reviewed on a stated cadence by the manager who owns the records, not by whoever administers the system.</t>
        </is>
      </c>
      <c r="D16" s="8" t="inlineStr">
        <is>
          <t>A</t>
        </is>
      </c>
      <c r="E16" s="15" t="inlineStr">
        <is>
          <t>Y</t>
        </is>
      </c>
      <c r="F16" s="15" t="n"/>
      <c r="G16" s="16" t="n"/>
      <c r="H16" s="16" t="n"/>
      <c r="I16" s="16" t="n"/>
    </row>
    <row r="17" ht="34" customHeight="1">
      <c r="A17" s="14" t="inlineStr">
        <is>
          <t>3 · The devices the work happens on</t>
        </is>
      </c>
      <c r="B17" s="8" t="inlineStr">
        <is>
          <t>3.1</t>
        </is>
      </c>
      <c r="C17" s="10" t="inlineStr">
        <is>
          <t>A list of every device used for work that can reach confidential records, including personally-owned phones and home computers.</t>
        </is>
      </c>
      <c r="D17" s="8" t="inlineStr">
        <is>
          <t>A</t>
        </is>
      </c>
      <c r="E17" s="15" t="inlineStr">
        <is>
          <t>Y</t>
        </is>
      </c>
      <c r="F17" s="15" t="n"/>
      <c r="G17" s="16" t="n"/>
      <c r="H17" s="16" t="n"/>
      <c r="I17" s="16" t="n"/>
    </row>
    <row r="18" ht="34" customHeight="1">
      <c r="A18" s="14" t="inlineStr">
        <is>
          <t>3 · The devices the work happens on</t>
        </is>
      </c>
      <c r="B18" s="8" t="inlineStr">
        <is>
          <t>3.2</t>
        </is>
      </c>
      <c r="C18" s="10" t="inlineStr">
        <is>
          <t>Whole-disk encryption on every laptop and mobile device on that list, with the enabled state verified rather than assumed.</t>
        </is>
      </c>
      <c r="D18" s="8" t="inlineStr">
        <is>
          <t>A</t>
        </is>
      </c>
      <c r="E18" s="15" t="inlineStr">
        <is>
          <t>Y</t>
        </is>
      </c>
      <c r="F18" s="15" t="n"/>
      <c r="G18" s="16" t="n"/>
      <c r="H18" s="16" t="n"/>
      <c r="I18" s="16" t="n"/>
    </row>
    <row r="19" ht="34" customHeight="1">
      <c r="A19" s="14" t="inlineStr">
        <is>
          <t>3 · The devices the work happens on</t>
        </is>
      </c>
      <c r="B19" s="8" t="inlineStr">
        <is>
          <t>3.3</t>
        </is>
      </c>
      <c r="C19" s="10" t="inlineStr">
        <is>
          <t>A written rule for personally-owned devices covering what may be stored on them, and a means of removing organizational data when someone leaves.</t>
        </is>
      </c>
      <c r="D19" s="8" t="inlineStr">
        <is>
          <t>A</t>
        </is>
      </c>
      <c r="E19" s="15" t="inlineStr">
        <is>
          <t>Y</t>
        </is>
      </c>
      <c r="F19" s="15" t="n"/>
      <c r="G19" s="16" t="n"/>
      <c r="H19" s="16" t="n"/>
      <c r="I19" s="16" t="n"/>
    </row>
    <row r="20" ht="34" customHeight="1">
      <c r="A20" s="14" t="inlineStr">
        <is>
          <t>3 · The devices the work happens on</t>
        </is>
      </c>
      <c r="B20" s="8" t="inlineStr">
        <is>
          <t>3.4</t>
        </is>
      </c>
      <c r="C20" s="10" t="inlineStr">
        <is>
          <t>Screen lock and automatic timeout enforced on every device that leaves the office.</t>
        </is>
      </c>
      <c r="D20" s="8" t="inlineStr">
        <is>
          <t>B</t>
        </is>
      </c>
      <c r="E20" s="15" t="inlineStr">
        <is>
          <t>Y</t>
        </is>
      </c>
      <c r="F20" s="15" t="n"/>
      <c r="G20" s="16" t="n"/>
      <c r="H20" s="16" t="n"/>
      <c r="I20" s="16" t="n"/>
    </row>
    <row r="21" ht="34" customHeight="1">
      <c r="A21" s="14" t="inlineStr">
        <is>
          <t>3 · The devices the work happens on</t>
        </is>
      </c>
      <c r="B21" s="8" t="inlineStr">
        <is>
          <t>3.5</t>
        </is>
      </c>
      <c r="C21" s="10" t="inlineStr">
        <is>
          <t>A stated procedure for a lost or stolen device, including who is told, within what time, and what is done remotely.</t>
        </is>
      </c>
      <c r="D21" s="8" t="inlineStr">
        <is>
          <t>A</t>
        </is>
      </c>
      <c r="E21" s="15" t="inlineStr">
        <is>
          <t>Y</t>
        </is>
      </c>
      <c r="F21" s="15" t="n"/>
      <c r="G21" s="16" t="n"/>
      <c r="H21" s="16" t="n"/>
      <c r="I21" s="16" t="n"/>
    </row>
    <row r="22" ht="34" customHeight="1">
      <c r="A22" s="14" t="inlineStr">
        <is>
          <t>4 · Everyone else who touches your data</t>
        </is>
      </c>
      <c r="B22" s="8" t="inlineStr">
        <is>
          <t>4.1</t>
        </is>
      </c>
      <c r="C22" s="10" t="inlineStr">
        <is>
          <t>A vendor list that records, for each one, what confidential data they hold or can reach.</t>
        </is>
      </c>
      <c r="D22" s="8" t="inlineStr">
        <is>
          <t>A</t>
        </is>
      </c>
      <c r="E22" s="15" t="inlineStr">
        <is>
          <t>Y</t>
        </is>
      </c>
      <c r="F22" s="15" t="n"/>
      <c r="G22" s="16" t="n"/>
      <c r="H22" s="16" t="n"/>
      <c r="I22" s="16" t="n"/>
    </row>
    <row r="23" ht="34" customHeight="1">
      <c r="A23" s="14" t="inlineStr">
        <is>
          <t>4 · Everyone else who touches your data</t>
        </is>
      </c>
      <c r="B23" s="8" t="inlineStr">
        <is>
          <t>4.2</t>
        </is>
      </c>
      <c r="C23" s="10" t="inlineStr">
        <is>
          <t>A written agreement with every vendor holding confidential records, addressing permitted use, security obligations, breach notification to you, and return or destruction at termination.</t>
        </is>
      </c>
      <c r="D23" s="8" t="inlineStr">
        <is>
          <t>A</t>
        </is>
      </c>
      <c r="E23" s="15" t="inlineStr">
        <is>
          <t>Y</t>
        </is>
      </c>
      <c r="F23" s="15" t="n"/>
      <c r="G23" s="16" t="n"/>
      <c r="H23" s="16" t="n"/>
      <c r="I23" s="16" t="n"/>
    </row>
    <row r="24" ht="34" customHeight="1">
      <c r="A24" s="14" t="inlineStr">
        <is>
          <t>4 · Everyone else who touches your data</t>
        </is>
      </c>
      <c r="B24" s="8" t="inlineStr">
        <is>
          <t>4.3</t>
        </is>
      </c>
      <c r="C24" s="10" t="inlineStr">
        <is>
          <t>You know, for each significant vendor, whether they use subcontractors who can reach your data, and where the data is stored.</t>
        </is>
      </c>
      <c r="D24" s="8" t="inlineStr">
        <is>
          <t>C</t>
        </is>
      </c>
      <c r="E24" s="15" t="inlineStr">
        <is>
          <t>Y</t>
        </is>
      </c>
      <c r="F24" s="15" t="n"/>
      <c r="G24" s="16" t="n"/>
      <c r="H24" s="16" t="n"/>
      <c r="I24" s="16" t="n"/>
    </row>
    <row r="25" ht="34" customHeight="1">
      <c r="A25" s="14" t="inlineStr">
        <is>
          <t>4 · Everyone else who touches your data</t>
        </is>
      </c>
      <c r="B25" s="8" t="inlineStr">
        <is>
          <t>4.4</t>
        </is>
      </c>
      <c r="C25" s="10" t="inlineStr">
        <is>
          <t>Some form of assurance is obtained from significant vendors on a cadence — an independent report, a completed questionnaire, or a documented conversation with a dated record.</t>
        </is>
      </c>
      <c r="D25" s="8" t="inlineStr">
        <is>
          <t>C</t>
        </is>
      </c>
      <c r="E25" s="15" t="inlineStr">
        <is>
          <t>Y</t>
        </is>
      </c>
      <c r="F25" s="15" t="n"/>
      <c r="G25" s="16" t="n"/>
      <c r="H25" s="16" t="n"/>
      <c r="I25" s="16" t="n"/>
    </row>
    <row r="26" ht="34" customHeight="1">
      <c r="A26" s="14" t="inlineStr">
        <is>
          <t>4 · Everyone else who touches your data</t>
        </is>
      </c>
      <c r="B26" s="8" t="inlineStr">
        <is>
          <t>4.5</t>
        </is>
      </c>
      <c r="C26" s="10" t="inlineStr">
        <is>
          <t>A stated exit position for each significant vendor: how you would get your records out, in what format, and how long it would take.</t>
        </is>
      </c>
      <c r="D26" s="8" t="inlineStr">
        <is>
          <t>B</t>
        </is>
      </c>
      <c r="E26" s="15" t="inlineStr">
        <is>
          <t>Y</t>
        </is>
      </c>
      <c r="F26" s="15" t="n"/>
      <c r="G26" s="16" t="n"/>
      <c r="H26" s="16" t="n"/>
      <c r="I26" s="16" t="n"/>
    </row>
    <row r="27" ht="34" customHeight="1">
      <c r="A27" s="14" t="inlineStr">
        <is>
          <t>5 · Whether you could get it back</t>
        </is>
      </c>
      <c r="B27" s="8" t="inlineStr">
        <is>
          <t>5.1</t>
        </is>
      </c>
      <c r="C27" s="10" t="inlineStr">
        <is>
          <t>Every system in the domain 1 inventory has a stated backup arrangement, including the ones the vendor operates on your behalf.</t>
        </is>
      </c>
      <c r="D27" s="8" t="inlineStr">
        <is>
          <t>B</t>
        </is>
      </c>
      <c r="E27" s="15" t="inlineStr">
        <is>
          <t>Y</t>
        </is>
      </c>
      <c r="F27" s="15" t="n"/>
      <c r="G27" s="16" t="n"/>
      <c r="H27" s="16" t="n"/>
      <c r="I27" s="16" t="n"/>
    </row>
    <row r="28" ht="34" customHeight="1">
      <c r="A28" s="14" t="inlineStr">
        <is>
          <t>5 · Whether you could get it back</t>
        </is>
      </c>
      <c r="B28" s="8" t="inlineStr">
        <is>
          <t>5.2</t>
        </is>
      </c>
      <c r="C28" s="10" t="inlineStr">
        <is>
          <t>A written recovery time objective and recovery point objective per system — how long you could be without it, and how much recent work you could afford to lose.</t>
        </is>
      </c>
      <c r="D28" s="8" t="inlineStr">
        <is>
          <t>B</t>
        </is>
      </c>
      <c r="E28" s="15" t="inlineStr">
        <is>
          <t>Y</t>
        </is>
      </c>
      <c r="F28" s="15" t="n"/>
      <c r="G28" s="16" t="n"/>
      <c r="H28" s="16" t="n"/>
      <c r="I28" s="16" t="n"/>
    </row>
    <row r="29" ht="34" customHeight="1">
      <c r="A29" s="14" t="inlineStr">
        <is>
          <t>5 · Whether you could get it back</t>
        </is>
      </c>
      <c r="B29" s="8" t="inlineStr">
        <is>
          <t>5.3</t>
        </is>
      </c>
      <c r="C29" s="10" t="inlineStr">
        <is>
          <t>Backups are held so that a single compromised administrator account cannot destroy both the live data and the backups.</t>
        </is>
      </c>
      <c r="D29" s="8" t="inlineStr">
        <is>
          <t>B</t>
        </is>
      </c>
      <c r="E29" s="15" t="inlineStr">
        <is>
          <t>Y</t>
        </is>
      </c>
      <c r="F29" s="15" t="n"/>
      <c r="G29" s="16" t="n"/>
      <c r="H29" s="16" t="n"/>
      <c r="I29" s="16" t="n"/>
    </row>
    <row r="30" ht="34" customHeight="1">
      <c r="A30" s="14" t="inlineStr">
        <is>
          <t>5 · Whether you could get it back</t>
        </is>
      </c>
      <c r="B30" s="8" t="inlineStr">
        <is>
          <t>5.4</t>
        </is>
      </c>
      <c r="C30" s="10" t="inlineStr">
        <is>
          <t>A restore is actually performed on a stated cadence, and the restored data is opened and checked by someone who knows what it should contain.</t>
        </is>
      </c>
      <c r="D30" s="8" t="inlineStr">
        <is>
          <t>B</t>
        </is>
      </c>
      <c r="E30" s="15" t="inlineStr">
        <is>
          <t>Y</t>
        </is>
      </c>
      <c r="F30" s="15" t="n"/>
      <c r="G30" s="16" t="n"/>
      <c r="H30" s="16" t="n"/>
      <c r="I30" s="16" t="n"/>
    </row>
    <row r="31" ht="34" customHeight="1">
      <c r="A31" s="14" t="inlineStr">
        <is>
          <t>5 · Whether you could get it back</t>
        </is>
      </c>
      <c r="B31" s="8" t="inlineStr">
        <is>
          <t>5.5</t>
        </is>
      </c>
      <c r="C31" s="10" t="inlineStr">
        <is>
          <t>The restore procedure is written down well enough that someone other than its usual owner could follow it under pressure.</t>
        </is>
      </c>
      <c r="D31" s="8" t="inlineStr">
        <is>
          <t>B</t>
        </is>
      </c>
      <c r="E31" s="15" t="inlineStr">
        <is>
          <t>Y</t>
        </is>
      </c>
      <c r="F31" s="15" t="n"/>
      <c r="G31" s="16" t="n"/>
      <c r="H31" s="16" t="n"/>
      <c r="I31" s="16" t="n"/>
    </row>
    <row r="32" ht="34" customHeight="1">
      <c r="A32" s="14" t="inlineStr">
        <is>
          <t>6 · The way you will actually be attacked</t>
        </is>
      </c>
      <c r="B32" s="8" t="inlineStr">
        <is>
          <t>6.1</t>
        </is>
      </c>
      <c r="C32" s="10" t="inlineStr">
        <is>
          <t>A written rule requiring out-of-band verification before any change to payment details or any unusual payment, by a call to a number already on file — never a number in the message.</t>
        </is>
      </c>
      <c r="D32" s="8" t="inlineStr">
        <is>
          <t>C</t>
        </is>
      </c>
      <c r="E32" s="15" t="inlineStr">
        <is>
          <t>Y</t>
        </is>
      </c>
      <c r="F32" s="15" t="n"/>
      <c r="G32" s="16" t="n"/>
      <c r="H32" s="16" t="n"/>
      <c r="I32" s="16" t="n"/>
    </row>
    <row r="33" ht="34" customHeight="1">
      <c r="A33" s="14" t="inlineStr">
        <is>
          <t>6 · The way you will actually be attacked</t>
        </is>
      </c>
      <c r="B33" s="8" t="inlineStr">
        <is>
          <t>6.2</t>
        </is>
      </c>
      <c r="C33" s="10" t="inlineStr">
        <is>
          <t>The rule explicitly cannot be waived by seniority or urgency, and staff have been told, in those words, that they will not be criticized for applying it to the chief executive.</t>
        </is>
      </c>
      <c r="D33" s="8" t="inlineStr">
        <is>
          <t>C</t>
        </is>
      </c>
      <c r="E33" s="15" t="inlineStr">
        <is>
          <t>Y</t>
        </is>
      </c>
      <c r="F33" s="15" t="n"/>
      <c r="G33" s="16" t="n"/>
      <c r="H33" s="16" t="n"/>
      <c r="I33" s="16" t="n"/>
    </row>
    <row r="34" ht="34" customHeight="1">
      <c r="A34" s="14" t="inlineStr">
        <is>
          <t>6 · The way you will actually be attacked</t>
        </is>
      </c>
      <c r="B34" s="8" t="inlineStr">
        <is>
          <t>6.3</t>
        </is>
      </c>
      <c r="C34" s="10" t="inlineStr">
        <is>
          <t>Staff receive practical training on recognizing and reporting suspicious messages, at induction and on a stated cadence afterwards.</t>
        </is>
      </c>
      <c r="D34" s="8" t="inlineStr">
        <is>
          <t>A</t>
        </is>
      </c>
      <c r="E34" s="15" t="inlineStr">
        <is>
          <t>Y</t>
        </is>
      </c>
      <c r="F34" s="15" t="n"/>
      <c r="G34" s="16" t="n"/>
      <c r="H34" s="16" t="n"/>
      <c r="I34" s="16" t="n"/>
    </row>
    <row r="35" ht="34" customHeight="1">
      <c r="A35" s="14" t="inlineStr">
        <is>
          <t>6 · The way you will actually be attacked</t>
        </is>
      </c>
      <c r="B35" s="8" t="inlineStr">
        <is>
          <t>6.4</t>
        </is>
      </c>
      <c r="C35" s="10" t="inlineStr">
        <is>
          <t>A named, easy way to report a suspected message, and a stated expectation that reporting a false alarm is a good outcome.</t>
        </is>
      </c>
      <c r="D35" s="8" t="inlineStr">
        <is>
          <t>A</t>
        </is>
      </c>
      <c r="E35" s="15" t="inlineStr">
        <is>
          <t>Y</t>
        </is>
      </c>
      <c r="F35" s="15" t="n"/>
      <c r="G35" s="16" t="n"/>
      <c r="H35" s="16" t="n"/>
      <c r="I35" s="16" t="n"/>
    </row>
    <row r="36" ht="34" customHeight="1">
      <c r="A36" s="14" t="inlineStr">
        <is>
          <t>6 · The way you will actually be attacked</t>
        </is>
      </c>
      <c r="B36" s="8" t="inlineStr">
        <is>
          <t>6.5</t>
        </is>
      </c>
      <c r="C36" s="10" t="inlineStr">
        <is>
          <t>Technical controls on email — such as filtering and external-sender marking — are configured and someone knows who owns them.</t>
        </is>
      </c>
      <c r="D36" s="8" t="inlineStr">
        <is>
          <t>C</t>
        </is>
      </c>
      <c r="E36" s="15" t="inlineStr">
        <is>
          <t>Y</t>
        </is>
      </c>
      <c r="F36" s="15" t="n"/>
      <c r="G36" s="16" t="n"/>
      <c r="H36" s="16" t="n"/>
      <c r="I36" s="16" t="n"/>
    </row>
    <row r="37" ht="34" customHeight="1">
      <c r="A37" s="14" t="inlineStr">
        <is>
          <t>7 · Whether you would notice</t>
        </is>
      </c>
      <c r="B37" s="8" t="inlineStr">
        <is>
          <t>7.1</t>
        </is>
      </c>
      <c r="C37" s="10" t="inlineStr">
        <is>
          <t>Logging is switched on for the systems in the domain 1 inventory, and you know how long logs are kept.</t>
        </is>
      </c>
      <c r="D37" s="8" t="inlineStr">
        <is>
          <t>B</t>
        </is>
      </c>
      <c r="E37" s="15" t="inlineStr">
        <is>
          <t>Y</t>
        </is>
      </c>
      <c r="F37" s="15" t="n"/>
      <c r="G37" s="16" t="n"/>
      <c r="H37" s="16" t="n"/>
      <c r="I37" s="16" t="n"/>
    </row>
    <row r="38" ht="34" customHeight="1">
      <c r="A38" s="14" t="inlineStr">
        <is>
          <t>7 · Whether you would notice</t>
        </is>
      </c>
      <c r="B38" s="8" t="inlineStr">
        <is>
          <t>7.2</t>
        </is>
      </c>
      <c r="C38" s="10" t="inlineStr">
        <is>
          <t>Someone is responsible for noticing security alerts from your systems and vendors, and it is written down who.</t>
        </is>
      </c>
      <c r="D38" s="8" t="inlineStr">
        <is>
          <t>B</t>
        </is>
      </c>
      <c r="E38" s="15" t="inlineStr">
        <is>
          <t>Y</t>
        </is>
      </c>
      <c r="F38" s="15" t="n"/>
      <c r="G38" s="16" t="n"/>
      <c r="H38" s="16" t="n"/>
      <c r="I38" s="16" t="n"/>
    </row>
    <row r="39" ht="34" customHeight="1">
      <c r="A39" s="14" t="inlineStr">
        <is>
          <t>7 · Whether you would notice</t>
        </is>
      </c>
      <c r="B39" s="8" t="inlineStr">
        <is>
          <t>7.3</t>
        </is>
      </c>
      <c r="C39" s="10" t="inlineStr">
        <is>
          <t>Administrative actions in systems holding confidential records are logged and reviewable.</t>
        </is>
      </c>
      <c r="D39" s="8" t="inlineStr">
        <is>
          <t>A</t>
        </is>
      </c>
      <c r="E39" s="15" t="inlineStr">
        <is>
          <t>Y</t>
        </is>
      </c>
      <c r="F39" s="15" t="n"/>
      <c r="G39" s="16" t="n"/>
      <c r="H39" s="16" t="n"/>
      <c r="I39" s="16" t="n"/>
    </row>
    <row r="40" ht="34" customHeight="1">
      <c r="A40" s="14" t="inlineStr">
        <is>
          <t>7 · Whether you would notice</t>
        </is>
      </c>
      <c r="B40" s="8" t="inlineStr">
        <is>
          <t>7.4</t>
        </is>
      </c>
      <c r="C40" s="10" t="inlineStr">
        <is>
          <t>Failed and unusual sign-in activity is visible to someone, on some cadence, even if only monthly.</t>
        </is>
      </c>
      <c r="D40" s="8" t="inlineStr">
        <is>
          <t>B</t>
        </is>
      </c>
      <c r="E40" s="15" t="inlineStr">
        <is>
          <t>Y</t>
        </is>
      </c>
      <c r="F40" s="15" t="n"/>
      <c r="G40" s="16" t="n"/>
      <c r="H40" s="16" t="n"/>
      <c r="I40" s="16" t="n"/>
    </row>
    <row r="41" ht="34" customHeight="1">
      <c r="A41" s="14" t="inlineStr">
        <is>
          <t>7 · Whether you would notice</t>
        </is>
      </c>
      <c r="B41" s="8" t="inlineStr">
        <is>
          <t>7.5</t>
        </is>
      </c>
      <c r="C41" s="10" t="inlineStr">
        <is>
          <t>If you have decided not to monitor something, that decision is written down, with the reason and who accepted the risk.</t>
        </is>
      </c>
      <c r="D41" s="8" t="inlineStr">
        <is>
          <t>C</t>
        </is>
      </c>
      <c r="E41" s="15" t="inlineStr">
        <is>
          <t>Y</t>
        </is>
      </c>
      <c r="F41" s="15" t="n"/>
      <c r="G41" s="16" t="n"/>
      <c r="H41" s="16" t="n"/>
      <c r="I41" s="16" t="n"/>
    </row>
    <row r="42" ht="34" customHeight="1">
      <c r="A42" s="14" t="inlineStr">
        <is>
          <t>8 · What happens in the first four hours</t>
        </is>
      </c>
      <c r="B42" s="8" t="inlineStr">
        <is>
          <t>8.1</t>
        </is>
      </c>
      <c r="C42" s="10" t="inlineStr">
        <is>
          <t>A written incident response plan naming who is called, in what order, and who decides.</t>
        </is>
      </c>
      <c r="D42" s="8" t="inlineStr">
        <is>
          <t>B</t>
        </is>
      </c>
      <c r="E42" s="15" t="inlineStr">
        <is>
          <t>Y</t>
        </is>
      </c>
      <c r="F42" s="15" t="n"/>
      <c r="G42" s="16" t="n"/>
      <c r="H42" s="16" t="n"/>
      <c r="I42" s="16" t="n"/>
    </row>
    <row r="43" ht="34" customHeight="1">
      <c r="A43" s="14" t="inlineStr">
        <is>
          <t>8 · What happens in the first four hours</t>
        </is>
      </c>
      <c r="B43" s="8" t="inlineStr">
        <is>
          <t>8.2</t>
        </is>
      </c>
      <c r="C43" s="10" t="inlineStr">
        <is>
          <t>The plan states what must be preserved and what must not be switched off, so evidence survives the first hour.</t>
        </is>
      </c>
      <c r="D43" s="8" t="inlineStr">
        <is>
          <t>B</t>
        </is>
      </c>
      <c r="E43" s="15" t="inlineStr">
        <is>
          <t>Y</t>
        </is>
      </c>
      <c r="F43" s="15" t="n"/>
      <c r="G43" s="16" t="n"/>
      <c r="H43" s="16" t="n"/>
      <c r="I43" s="16" t="n"/>
    </row>
    <row r="44" ht="34" customHeight="1">
      <c r="A44" s="14" t="inlineStr">
        <is>
          <t>8 · What happens in the first four hours</t>
        </is>
      </c>
      <c r="B44" s="8" t="inlineStr">
        <is>
          <t>8.3</t>
        </is>
      </c>
      <c r="C44" s="10" t="inlineStr">
        <is>
          <t>Your notification obligations are written down — who must be told, on what clock, under which contract, license, or statute — as confirmed by counsel rather than assembled from the internet.</t>
        </is>
      </c>
      <c r="D44" s="8" t="inlineStr">
        <is>
          <t>A</t>
        </is>
      </c>
      <c r="E44" s="15" t="inlineStr">
        <is>
          <t>Y</t>
        </is>
      </c>
      <c r="F44" s="15" t="n"/>
      <c r="G44" s="16" t="n"/>
      <c r="H44" s="16" t="n"/>
      <c r="I44" s="16" t="n"/>
    </row>
    <row r="45" ht="34" customHeight="1">
      <c r="A45" s="14" t="inlineStr">
        <is>
          <t>8 · What happens in the first four hours</t>
        </is>
      </c>
      <c r="B45" s="8" t="inlineStr">
        <is>
          <t>8.4</t>
        </is>
      </c>
      <c r="C45" s="10" t="inlineStr">
        <is>
          <t>A tabletop exercise has been run, with a record of what it revealed and what changed as a result.</t>
        </is>
      </c>
      <c r="D45" s="8" t="inlineStr">
        <is>
          <t>B</t>
        </is>
      </c>
      <c r="E45" s="15" t="inlineStr">
        <is>
          <t>Y</t>
        </is>
      </c>
      <c r="F45" s="15" t="n"/>
      <c r="G45" s="16" t="n"/>
      <c r="H45" s="16" t="n"/>
      <c r="I45" s="16" t="n"/>
    </row>
    <row r="46" ht="34" customHeight="1">
      <c r="A46" s="14" t="inlineStr">
        <is>
          <t>8 · What happens in the first four hours</t>
        </is>
      </c>
      <c r="B46" s="8" t="inlineStr">
        <is>
          <t>8.5</t>
        </is>
      </c>
      <c r="C46" s="10" t="inlineStr">
        <is>
          <t>It is written down how you would operate without your primary systems for a stated period — the manual fallback.</t>
        </is>
      </c>
      <c r="D46" s="8" t="inlineStr">
        <is>
          <t>B</t>
        </is>
      </c>
      <c r="E46" s="15" t="inlineStr">
        <is>
          <t>Y</t>
        </is>
      </c>
      <c r="F46" s="15" t="n"/>
      <c r="G46" s="16" t="n"/>
      <c r="H46" s="16" t="n"/>
      <c r="I46" s="16" t="n"/>
    </row>
    <row r="47" ht="34" customHeight="1">
      <c r="A47" s="14" t="inlineStr">
        <is>
          <t>9 · Keeping it only as long as you should</t>
        </is>
      </c>
      <c r="B47" s="8" t="inlineStr">
        <is>
          <t>9.1</t>
        </is>
      </c>
      <c r="C47" s="10" t="inlineStr">
        <is>
          <t>A written retention schedule covering each record type in the domain 1 inventory, with the source of each period cited.</t>
        </is>
      </c>
      <c r="D47" s="8" t="inlineStr">
        <is>
          <t>C</t>
        </is>
      </c>
      <c r="E47" s="15" t="inlineStr">
        <is>
          <t>Y</t>
        </is>
      </c>
      <c r="F47" s="15" t="n"/>
      <c r="G47" s="16" t="n"/>
      <c r="H47" s="16" t="n"/>
      <c r="I47" s="16" t="n"/>
    </row>
    <row r="48" ht="34" customHeight="1">
      <c r="A48" s="14" t="inlineStr">
        <is>
          <t>9 · Keeping it only as long as you should</t>
        </is>
      </c>
      <c r="B48" s="8" t="inlineStr">
        <is>
          <t>9.2</t>
        </is>
      </c>
      <c r="C48" s="10" t="inlineStr">
        <is>
          <t>Destruction actually happens when the period expires, and it is recorded — what, when, by whom, by what method.</t>
        </is>
      </c>
      <c r="D48" s="8" t="inlineStr">
        <is>
          <t>A</t>
        </is>
      </c>
      <c r="E48" s="15" t="inlineStr">
        <is>
          <t>Y</t>
        </is>
      </c>
      <c r="F48" s="15" t="n"/>
      <c r="G48" s="16" t="n"/>
      <c r="H48" s="16" t="n"/>
      <c r="I48" s="16" t="n"/>
    </row>
    <row r="49" ht="34" customHeight="1">
      <c r="A49" s="14" t="inlineStr">
        <is>
          <t>9 · Keeping it only as long as you should</t>
        </is>
      </c>
      <c r="B49" s="8" t="inlineStr">
        <is>
          <t>9.3</t>
        </is>
      </c>
      <c r="C49" s="10" t="inlineStr">
        <is>
          <t>A legal hold procedure that suspends destruction when litigation, an investigation, or a request is anticipated.</t>
        </is>
      </c>
      <c r="D49" s="8" t="inlineStr">
        <is>
          <t>C</t>
        </is>
      </c>
      <c r="E49" s="15" t="inlineStr">
        <is>
          <t>Y</t>
        </is>
      </c>
      <c r="F49" s="15" t="n"/>
      <c r="G49" s="16" t="n"/>
      <c r="H49" s="16" t="n"/>
      <c r="I49" s="16" t="n"/>
    </row>
    <row r="50" ht="34" customHeight="1">
      <c r="A50" s="14" t="inlineStr">
        <is>
          <t>9 · Keeping it only as long as you should</t>
        </is>
      </c>
      <c r="B50" s="8" t="inlineStr">
        <is>
          <t>9.4</t>
        </is>
      </c>
      <c r="C50" s="10" t="inlineStr">
        <is>
          <t>The schedule covers backups, archives, and email — not only the primary system.</t>
        </is>
      </c>
      <c r="D50" s="8" t="inlineStr">
        <is>
          <t>A</t>
        </is>
      </c>
      <c r="E50" s="15" t="inlineStr">
        <is>
          <t>Y</t>
        </is>
      </c>
      <c r="F50" s="15" t="n"/>
      <c r="G50" s="16" t="n"/>
      <c r="H50" s="16" t="n"/>
      <c r="I50" s="16" t="n"/>
    </row>
    <row r="51" ht="34" customHeight="1">
      <c r="A51" s="14" t="inlineStr">
        <is>
          <t>9 · Keeping it only as long as you should</t>
        </is>
      </c>
      <c r="B51" s="8" t="inlineStr">
        <is>
          <t>9.5</t>
        </is>
      </c>
      <c r="C51" s="10" t="inlineStr">
        <is>
          <t>Paper records are covered by the same schedule, including files held off site and in staff vehicles.</t>
        </is>
      </c>
      <c r="D51" s="8" t="inlineStr">
        <is>
          <t>A</t>
        </is>
      </c>
      <c r="E51" s="15" t="inlineStr">
        <is>
          <t>Y</t>
        </is>
      </c>
      <c r="F51" s="15" t="n"/>
      <c r="G51" s="16" t="n"/>
      <c r="H51" s="16" t="n"/>
      <c r="I51" s="16" t="n"/>
    </row>
    <row r="52" ht="34" customHeight="1">
      <c r="A52" s="14" t="inlineStr">
        <is>
          <t>10 · Who owns this at all</t>
        </is>
      </c>
      <c r="B52" s="8" t="inlineStr">
        <is>
          <t>10.1</t>
        </is>
      </c>
      <c r="C52" s="10" t="inlineStr">
        <is>
          <t>A named individual — not a department — is accountable for information protection, and their name appears in a document the board has seen.</t>
        </is>
      </c>
      <c r="D52" s="8" t="inlineStr">
        <is>
          <t>A</t>
        </is>
      </c>
      <c r="E52" s="15" t="inlineStr">
        <is>
          <t>Y</t>
        </is>
      </c>
      <c r="F52" s="15" t="n"/>
      <c r="G52" s="16" t="n"/>
      <c r="H52" s="16" t="n"/>
      <c r="I52" s="16" t="n"/>
    </row>
    <row r="53" ht="34" customHeight="1">
      <c r="A53" s="14" t="inlineStr">
        <is>
          <t>10 · Who owns this at all</t>
        </is>
      </c>
      <c r="B53" s="8" t="inlineStr">
        <is>
          <t>10.2</t>
        </is>
      </c>
      <c r="C53" s="10" t="inlineStr">
        <is>
          <t>A written information security and data protection policy, approved at board level, with a review date that has not passed.</t>
        </is>
      </c>
      <c r="D53" s="8" t="inlineStr">
        <is>
          <t>C</t>
        </is>
      </c>
      <c r="E53" s="15" t="inlineStr">
        <is>
          <t>Y</t>
        </is>
      </c>
      <c r="F53" s="15" t="n"/>
      <c r="G53" s="16" t="n"/>
      <c r="H53" s="16" t="n"/>
      <c r="I53" s="16" t="n"/>
    </row>
    <row r="54" ht="34" customHeight="1">
      <c r="A54" s="14" t="inlineStr">
        <is>
          <t>10 · Who owns this at all</t>
        </is>
      </c>
      <c r="B54" s="8" t="inlineStr">
        <is>
          <t>10.3</t>
        </is>
      </c>
      <c r="C54" s="10" t="inlineStr">
        <is>
          <t>Every staff member and contractor has signed a confidentiality undertaking that covers the records of the people you serve, and the signatures can be produced.</t>
        </is>
      </c>
      <c r="D54" s="8" t="inlineStr">
        <is>
          <t>A</t>
        </is>
      </c>
      <c r="E54" s="15" t="inlineStr">
        <is>
          <t>Y</t>
        </is>
      </c>
      <c r="F54" s="15" t="n"/>
      <c r="G54" s="16" t="n"/>
      <c r="H54" s="16" t="n"/>
      <c r="I54" s="16" t="n"/>
    </row>
    <row r="55" ht="34" customHeight="1">
      <c r="A55" s="14" t="inlineStr">
        <is>
          <t>10 · Who owns this at all</t>
        </is>
      </c>
      <c r="B55" s="8" t="inlineStr">
        <is>
          <t>10.4</t>
        </is>
      </c>
      <c r="C55" s="10" t="inlineStr">
        <is>
          <t>The board receives a written report on information protection at a stated frequency, including this assessment's results and the open remediation queue.</t>
        </is>
      </c>
      <c r="D55" s="8" t="inlineStr">
        <is>
          <t>C</t>
        </is>
      </c>
      <c r="E55" s="15" t="inlineStr">
        <is>
          <t>Y</t>
        </is>
      </c>
      <c r="F55" s="15" t="n"/>
      <c r="G55" s="16" t="n"/>
      <c r="H55" s="16" t="n"/>
      <c r="I55" s="16" t="n"/>
    </row>
    <row r="56" ht="34" customHeight="1">
      <c r="A56" s="14" t="inlineStr">
        <is>
          <t>10 · Who owns this at all</t>
        </is>
      </c>
      <c r="B56" s="8" t="inlineStr">
        <is>
          <t>10.5</t>
        </is>
      </c>
      <c r="C56" s="10" t="inlineStr">
        <is>
          <t>This assessment is repeated on a stated cadence, and the previous result is compared against the current one.</t>
        </is>
      </c>
      <c r="D56" s="8" t="inlineStr">
        <is>
          <t>C</t>
        </is>
      </c>
      <c r="E56" s="15" t="inlineStr">
        <is>
          <t>Y</t>
        </is>
      </c>
      <c r="F56" s="15" t="n"/>
      <c r="G56" s="16" t="n"/>
      <c r="H56" s="16" t="n"/>
      <c r="I56" s="16" t="n"/>
    </row>
    <row r="58">
      <c r="A58" s="17" t="inlineStr">
        <is>
          <t>Scored by (two names — the second must not operate the controls in the domains they scored):</t>
        </is>
      </c>
      <c r="E58" s="18" t="n"/>
      <c r="F58" s="11" t="n"/>
      <c r="G58" s="11" t="n"/>
      <c r="H58" s="11" t="n"/>
      <c r="I58" s="12" t="n"/>
    </row>
    <row r="59">
      <c r="A59" s="17" t="inlineStr">
        <is>
          <t>Date scored:</t>
        </is>
      </c>
      <c r="E59" s="18" t="n"/>
      <c r="F59" s="11" t="n"/>
      <c r="G59" s="11" t="n"/>
      <c r="H59" s="11" t="n"/>
      <c r="I59" s="12" t="n"/>
    </row>
  </sheetData>
  <autoFilter ref="A6:I56"/>
  <mergeCells count="8">
    <mergeCell ref="A2:I2"/>
    <mergeCell ref="E59:I59"/>
    <mergeCell ref="A58:D58"/>
    <mergeCell ref="A1:I1"/>
    <mergeCell ref="A59:D59"/>
    <mergeCell ref="A3:I3"/>
    <mergeCell ref="A4:I4"/>
    <mergeCell ref="E58:I58"/>
  </mergeCells>
  <dataValidations count="2">
    <dataValidation sqref="F7:F56" showDropDown="0" showInputMessage="0" showErrorMessage="1" allowBlank="1" errorTitle="0 to 4 only" error="Levels run from 0 to 4. If the item does not apply, leave this blank and set column E to N." type="whole" operator="between">
      <formula1>0</formula1>
      <formula2>4</formula2>
    </dataValidation>
    <dataValidation sqref="E7:E56" showDropDown="0" showInputMessage="0" showErrorMessage="1" allowBlank="0" type="list">
      <formula1>"Y,N"</formula1>
    </dataValidation>
  </dataValidations>
  <printOptions horizontalCentered="0"/>
  <pageMargins left="0.4" right="0.4" top="0.5" bottom="0.5"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G25"/>
  <sheetViews>
    <sheetView workbookViewId="0">
      <pane ySplit="6" topLeftCell="A7" activePane="bottomLeft" state="frozen"/>
      <selection pane="bottomLeft" activeCell="A1" sqref="A1"/>
    </sheetView>
  </sheetViews>
  <sheetFormatPr baseColWidth="8" defaultRowHeight="15"/>
  <cols>
    <col width="34" customWidth="1" min="1" max="1"/>
    <col width="12" customWidth="1" min="2" max="2"/>
    <col width="12" customWidth="1" min="3" max="3"/>
    <col width="13" customWidth="1" min="4" max="4"/>
    <col width="15" customWidth="1" min="5" max="5"/>
    <col width="22" customWidth="1" min="6" max="6"/>
    <col width="12" customWidth="1" min="7" max="7"/>
  </cols>
  <sheetData>
    <row r="1">
      <c r="A1" s="1" t="inlineStr">
        <is>
          <t>THE OPEN SHELF  ·  The CARES Collaborative  ·  free to adapt and use</t>
        </is>
      </c>
    </row>
    <row r="2">
      <c r="A2" s="2" t="inlineStr">
        <is>
          <t>COMPUTED — DO NOT TYPE HERE</t>
        </is>
      </c>
    </row>
    <row r="3" ht="22" customHeight="1">
      <c r="A3" s="3" t="inlineStr">
        <is>
          <t>Four figures per domain, and one for the organization</t>
        </is>
      </c>
    </row>
    <row r="4" ht="30" customHeight="1">
      <c r="A4" s="4" t="inlineStr">
        <is>
          <t>The average is the least useful column on this sheet and the right-hand one is the most. An organization reading only the average concludes it is improving steadily; the column that matters is the count of class A items at level 0 or 1.</t>
        </is>
      </c>
    </row>
    <row r="6" ht="28" customHeight="1">
      <c r="A6" s="7" t="inlineStr">
        <is>
          <t>Domain</t>
        </is>
      </c>
      <c r="B6" s="7" t="inlineStr">
        <is>
          <t>Items scored</t>
        </is>
      </c>
      <c r="C6" s="7" t="inlineStr">
        <is>
          <t>Average</t>
        </is>
      </c>
      <c r="D6" s="7" t="inlineStr">
        <is>
          <t>Lowest item</t>
        </is>
      </c>
      <c r="E6" s="7" t="inlineStr">
        <is>
          <t>Items at 0–1</t>
        </is>
      </c>
      <c r="F6" s="7" t="inlineStr">
        <is>
          <t>Class A items at 0–1</t>
        </is>
      </c>
      <c r="G6" s="7" t="inlineStr">
        <is>
          <t>Marked N/A</t>
        </is>
      </c>
    </row>
    <row r="7" ht="26" customHeight="1">
      <c r="A7" s="10" t="inlineStr">
        <is>
          <t>1 · What you hold, and where it is</t>
        </is>
      </c>
      <c r="B7" s="8">
        <f>COUNT('2 Assessment'!$F$7:$F$11)</f>
        <v/>
      </c>
      <c r="C7" s="19">
        <f>IF(COUNT('2 Assessment'!$F$7:$F$11)=0,"—",ROUND(AVERAGE('2 Assessment'!$F$7:$F$11),1))</f>
        <v/>
      </c>
      <c r="D7" s="8">
        <f>IF(COUNT('2 Assessment'!$F$7:$F$11)=0,"—",MIN('2 Assessment'!$F$7:$F$11))</f>
        <v/>
      </c>
      <c r="E7" s="20">
        <f>COUNTIF('2 Assessment'!$F$7:$F$11,"&lt;=1")</f>
        <v/>
      </c>
      <c r="F7" s="21">
        <f>COUNTIFS('2 Assessment'!$D$7:$D$11,"A",'2 Assessment'!$F$7:$F$11,"&lt;=1")</f>
        <v/>
      </c>
      <c r="G7" s="22">
        <f>COUNTIF('2 Assessment'!$E$7:$E$11,"N")</f>
        <v/>
      </c>
    </row>
    <row r="8" ht="26" customHeight="1">
      <c r="A8" s="10" t="inlineStr">
        <is>
          <t>2 · Who can reach it</t>
        </is>
      </c>
      <c r="B8" s="8">
        <f>COUNT('2 Assessment'!$F$12:$F$16)</f>
        <v/>
      </c>
      <c r="C8" s="19">
        <f>IF(COUNT('2 Assessment'!$F$12:$F$16)=0,"—",ROUND(AVERAGE('2 Assessment'!$F$12:$F$16),1))</f>
        <v/>
      </c>
      <c r="D8" s="8">
        <f>IF(COUNT('2 Assessment'!$F$12:$F$16)=0,"—",MIN('2 Assessment'!$F$12:$F$16))</f>
        <v/>
      </c>
      <c r="E8" s="20">
        <f>COUNTIF('2 Assessment'!$F$12:$F$16,"&lt;=1")</f>
        <v/>
      </c>
      <c r="F8" s="21">
        <f>COUNTIFS('2 Assessment'!$D$12:$D$16,"A",'2 Assessment'!$F$12:$F$16,"&lt;=1")</f>
        <v/>
      </c>
      <c r="G8" s="22">
        <f>COUNTIF('2 Assessment'!$E$12:$E$16,"N")</f>
        <v/>
      </c>
    </row>
    <row r="9" ht="26" customHeight="1">
      <c r="A9" s="10" t="inlineStr">
        <is>
          <t>3 · The devices the work happens on</t>
        </is>
      </c>
      <c r="B9" s="8">
        <f>COUNT('2 Assessment'!$F$17:$F$21)</f>
        <v/>
      </c>
      <c r="C9" s="19">
        <f>IF(COUNT('2 Assessment'!$F$17:$F$21)=0,"—",ROUND(AVERAGE('2 Assessment'!$F$17:$F$21),1))</f>
        <v/>
      </c>
      <c r="D9" s="8">
        <f>IF(COUNT('2 Assessment'!$F$17:$F$21)=0,"—",MIN('2 Assessment'!$F$17:$F$21))</f>
        <v/>
      </c>
      <c r="E9" s="20">
        <f>COUNTIF('2 Assessment'!$F$17:$F$21,"&lt;=1")</f>
        <v/>
      </c>
      <c r="F9" s="21">
        <f>COUNTIFS('2 Assessment'!$D$17:$D$21,"A",'2 Assessment'!$F$17:$F$21,"&lt;=1")</f>
        <v/>
      </c>
      <c r="G9" s="22">
        <f>COUNTIF('2 Assessment'!$E$17:$E$21,"N")</f>
        <v/>
      </c>
    </row>
    <row r="10" ht="26" customHeight="1">
      <c r="A10" s="10" t="inlineStr">
        <is>
          <t>4 · Everyone else who touches your data</t>
        </is>
      </c>
      <c r="B10" s="8">
        <f>COUNT('2 Assessment'!$F$22:$F$26)</f>
        <v/>
      </c>
      <c r="C10" s="19">
        <f>IF(COUNT('2 Assessment'!$F$22:$F$26)=0,"—",ROUND(AVERAGE('2 Assessment'!$F$22:$F$26),1))</f>
        <v/>
      </c>
      <c r="D10" s="8">
        <f>IF(COUNT('2 Assessment'!$F$22:$F$26)=0,"—",MIN('2 Assessment'!$F$22:$F$26))</f>
        <v/>
      </c>
      <c r="E10" s="20">
        <f>COUNTIF('2 Assessment'!$F$22:$F$26,"&lt;=1")</f>
        <v/>
      </c>
      <c r="F10" s="21">
        <f>COUNTIFS('2 Assessment'!$D$22:$D$26,"A",'2 Assessment'!$F$22:$F$26,"&lt;=1")</f>
        <v/>
      </c>
      <c r="G10" s="22">
        <f>COUNTIF('2 Assessment'!$E$22:$E$26,"N")</f>
        <v/>
      </c>
    </row>
    <row r="11" ht="26" customHeight="1">
      <c r="A11" s="10" t="inlineStr">
        <is>
          <t>5 · Whether you could get it back</t>
        </is>
      </c>
      <c r="B11" s="8">
        <f>COUNT('2 Assessment'!$F$27:$F$31)</f>
        <v/>
      </c>
      <c r="C11" s="19">
        <f>IF(COUNT('2 Assessment'!$F$27:$F$31)=0,"—",ROUND(AVERAGE('2 Assessment'!$F$27:$F$31),1))</f>
        <v/>
      </c>
      <c r="D11" s="8">
        <f>IF(COUNT('2 Assessment'!$F$27:$F$31)=0,"—",MIN('2 Assessment'!$F$27:$F$31))</f>
        <v/>
      </c>
      <c r="E11" s="20">
        <f>COUNTIF('2 Assessment'!$F$27:$F$31,"&lt;=1")</f>
        <v/>
      </c>
      <c r="F11" s="21">
        <f>COUNTIFS('2 Assessment'!$D$27:$D$31,"A",'2 Assessment'!$F$27:$F$31,"&lt;=1")</f>
        <v/>
      </c>
      <c r="G11" s="22">
        <f>COUNTIF('2 Assessment'!$E$27:$E$31,"N")</f>
        <v/>
      </c>
    </row>
    <row r="12" ht="26" customHeight="1">
      <c r="A12" s="10" t="inlineStr">
        <is>
          <t>6 · The way you will actually be attacked</t>
        </is>
      </c>
      <c r="B12" s="8">
        <f>COUNT('2 Assessment'!$F$32:$F$36)</f>
        <v/>
      </c>
      <c r="C12" s="19">
        <f>IF(COUNT('2 Assessment'!$F$32:$F$36)=0,"—",ROUND(AVERAGE('2 Assessment'!$F$32:$F$36),1))</f>
        <v/>
      </c>
      <c r="D12" s="8">
        <f>IF(COUNT('2 Assessment'!$F$32:$F$36)=0,"—",MIN('2 Assessment'!$F$32:$F$36))</f>
        <v/>
      </c>
      <c r="E12" s="20">
        <f>COUNTIF('2 Assessment'!$F$32:$F$36,"&lt;=1")</f>
        <v/>
      </c>
      <c r="F12" s="21">
        <f>COUNTIFS('2 Assessment'!$D$32:$D$36,"A",'2 Assessment'!$F$32:$F$36,"&lt;=1")</f>
        <v/>
      </c>
      <c r="G12" s="22">
        <f>COUNTIF('2 Assessment'!$E$32:$E$36,"N")</f>
        <v/>
      </c>
    </row>
    <row r="13" ht="26" customHeight="1">
      <c r="A13" s="10" t="inlineStr">
        <is>
          <t>7 · Whether you would notice</t>
        </is>
      </c>
      <c r="B13" s="8">
        <f>COUNT('2 Assessment'!$F$37:$F$41)</f>
        <v/>
      </c>
      <c r="C13" s="19">
        <f>IF(COUNT('2 Assessment'!$F$37:$F$41)=0,"—",ROUND(AVERAGE('2 Assessment'!$F$37:$F$41),1))</f>
        <v/>
      </c>
      <c r="D13" s="8">
        <f>IF(COUNT('2 Assessment'!$F$37:$F$41)=0,"—",MIN('2 Assessment'!$F$37:$F$41))</f>
        <v/>
      </c>
      <c r="E13" s="20">
        <f>COUNTIF('2 Assessment'!$F$37:$F$41,"&lt;=1")</f>
        <v/>
      </c>
      <c r="F13" s="21">
        <f>COUNTIFS('2 Assessment'!$D$37:$D$41,"A",'2 Assessment'!$F$37:$F$41,"&lt;=1")</f>
        <v/>
      </c>
      <c r="G13" s="22">
        <f>COUNTIF('2 Assessment'!$E$37:$E$41,"N")</f>
        <v/>
      </c>
    </row>
    <row r="14" ht="26" customHeight="1">
      <c r="A14" s="10" t="inlineStr">
        <is>
          <t>8 · What happens in the first four hours</t>
        </is>
      </c>
      <c r="B14" s="8">
        <f>COUNT('2 Assessment'!$F$42:$F$46)</f>
        <v/>
      </c>
      <c r="C14" s="19">
        <f>IF(COUNT('2 Assessment'!$F$42:$F$46)=0,"—",ROUND(AVERAGE('2 Assessment'!$F$42:$F$46),1))</f>
        <v/>
      </c>
      <c r="D14" s="8">
        <f>IF(COUNT('2 Assessment'!$F$42:$F$46)=0,"—",MIN('2 Assessment'!$F$42:$F$46))</f>
        <v/>
      </c>
      <c r="E14" s="20">
        <f>COUNTIF('2 Assessment'!$F$42:$F$46,"&lt;=1")</f>
        <v/>
      </c>
      <c r="F14" s="21">
        <f>COUNTIFS('2 Assessment'!$D$42:$D$46,"A",'2 Assessment'!$F$42:$F$46,"&lt;=1")</f>
        <v/>
      </c>
      <c r="G14" s="22">
        <f>COUNTIF('2 Assessment'!$E$42:$E$46,"N")</f>
        <v/>
      </c>
    </row>
    <row r="15" ht="26" customHeight="1">
      <c r="A15" s="10" t="inlineStr">
        <is>
          <t>9 · Keeping it only as long as you should</t>
        </is>
      </c>
      <c r="B15" s="8">
        <f>COUNT('2 Assessment'!$F$47:$F$51)</f>
        <v/>
      </c>
      <c r="C15" s="19">
        <f>IF(COUNT('2 Assessment'!$F$47:$F$51)=0,"—",ROUND(AVERAGE('2 Assessment'!$F$47:$F$51),1))</f>
        <v/>
      </c>
      <c r="D15" s="8">
        <f>IF(COUNT('2 Assessment'!$F$47:$F$51)=0,"—",MIN('2 Assessment'!$F$47:$F$51))</f>
        <v/>
      </c>
      <c r="E15" s="20">
        <f>COUNTIF('2 Assessment'!$F$47:$F$51,"&lt;=1")</f>
        <v/>
      </c>
      <c r="F15" s="21">
        <f>COUNTIFS('2 Assessment'!$D$47:$D$51,"A",'2 Assessment'!$F$47:$F$51,"&lt;=1")</f>
        <v/>
      </c>
      <c r="G15" s="22">
        <f>COUNTIF('2 Assessment'!$E$47:$E$51,"N")</f>
        <v/>
      </c>
    </row>
    <row r="16" ht="26" customHeight="1">
      <c r="A16" s="10" t="inlineStr">
        <is>
          <t>10 · Who owns this at all</t>
        </is>
      </c>
      <c r="B16" s="8">
        <f>COUNT('2 Assessment'!$F$52:$F$56)</f>
        <v/>
      </c>
      <c r="C16" s="19">
        <f>IF(COUNT('2 Assessment'!$F$52:$F$56)=0,"—",ROUND(AVERAGE('2 Assessment'!$F$52:$F$56),1))</f>
        <v/>
      </c>
      <c r="D16" s="8">
        <f>IF(COUNT('2 Assessment'!$F$52:$F$56)=0,"—",MIN('2 Assessment'!$F$52:$F$56))</f>
        <v/>
      </c>
      <c r="E16" s="20">
        <f>COUNTIF('2 Assessment'!$F$52:$F$56,"&lt;=1")</f>
        <v/>
      </c>
      <c r="F16" s="21">
        <f>COUNTIFS('2 Assessment'!$D$52:$D$56,"A",'2 Assessment'!$F$52:$F$56,"&lt;=1")</f>
        <v/>
      </c>
      <c r="G16" s="22">
        <f>COUNTIF('2 Assessment'!$E$52:$E$56,"N")</f>
        <v/>
      </c>
    </row>
    <row r="17">
      <c r="A17" s="23" t="inlineStr">
        <is>
          <t>The organization</t>
        </is>
      </c>
      <c r="B17" s="24">
        <f>COUNT('2 Assessment'!$F$7:$F$56)</f>
        <v/>
      </c>
      <c r="C17" s="25">
        <f>IF(COUNT('2 Assessment'!$F$7:$F$56)=0,"—",ROUND(AVERAGE('2 Assessment'!$F$7:$F$56),1))</f>
        <v/>
      </c>
      <c r="D17" s="24">
        <f>IF(COUNT('2 Assessment'!$F$7:$F$56)=0,"—",MIN('2 Assessment'!$F$7:$F$56))</f>
        <v/>
      </c>
      <c r="E17" s="24">
        <f>COUNTIF('2 Assessment'!$F$7:$F$56,"&lt;=1")</f>
        <v/>
      </c>
      <c r="F17" s="24">
        <f>COUNTIFS('2 Assessment'!$D$7:$D$56,"A",'2 Assessment'!$F$7:$F$56,"&lt;=1")</f>
        <v/>
      </c>
      <c r="G17" s="24">
        <f>COUNTIF('2 Assessment'!$E$7:$E$56,"N")</f>
        <v/>
      </c>
    </row>
    <row r="19" ht="28" customHeight="1">
      <c r="A19" s="4" t="inlineStr">
        <is>
          <t>The organization row is computed across all fifty items directly, not by averaging the ten domain rows — averaging averages would silently weight a domain with fewer scored items as heavily as a complete one.</t>
        </is>
      </c>
    </row>
    <row r="21">
      <c r="A21" s="5" t="inlineStr">
        <is>
          <t>The four patterns worth recognizing</t>
        </is>
      </c>
    </row>
    <row r="22" ht="30" customHeight="1">
      <c r="A22" s="13" t="inlineStr">
        <is>
          <t>The flat middle</t>
        </is>
      </c>
      <c r="B22" s="10" t="inlineStr">
        <is>
          <t>Everything at 2, nothing at 0, nothing at 4. Policies exist and are not being operated. The most common pattern and the most misleading. The remedy is not more policy.</t>
        </is>
      </c>
      <c r="C22" s="11" t="n"/>
      <c r="D22" s="11" t="n"/>
      <c r="E22" s="11" t="n"/>
      <c r="F22" s="11" t="n"/>
      <c r="G22" s="12" t="n"/>
    </row>
    <row r="23" ht="30" customHeight="1">
      <c r="A23" s="13" t="inlineStr">
        <is>
          <t>The spike</t>
        </is>
      </c>
      <c r="B23" s="10" t="inlineStr">
        <is>
          <t>One domain at 4 and the rest at 1 — almost always one capable person owning that domain personally. This is key-person risk wearing a security costume.</t>
        </is>
      </c>
      <c r="C23" s="11" t="n"/>
      <c r="D23" s="11" t="n"/>
      <c r="E23" s="11" t="n"/>
      <c r="F23" s="11" t="n"/>
      <c r="G23" s="12" t="n"/>
    </row>
    <row r="24" ht="30" customHeight="1">
      <c r="A24" s="13" t="inlineStr">
        <is>
          <t>The technology floor</t>
        </is>
      </c>
      <c r="B24" s="10" t="inlineStr">
        <is>
          <t>High in domains 2, 3 and 7; low in 1, 9 and 10. Good tools bought, nobody made responsible. Buy nothing further until domain 10 is above 2.</t>
        </is>
      </c>
      <c r="C24" s="11" t="n"/>
      <c r="D24" s="11" t="n"/>
      <c r="E24" s="11" t="n"/>
      <c r="F24" s="11" t="n"/>
      <c r="G24" s="12" t="n"/>
    </row>
    <row r="25" ht="30" customHeight="1">
      <c r="A25" s="13" t="inlineStr">
        <is>
          <t>The honest low</t>
        </is>
      </c>
      <c r="B25" s="10" t="inlineStr">
        <is>
          <t>Everything at 0 or 1, scored candidly. A better starting position than the flat middle. Expect the first reassessment to move very little.</t>
        </is>
      </c>
      <c r="C25" s="11" t="n"/>
      <c r="D25" s="11" t="n"/>
      <c r="E25" s="11" t="n"/>
      <c r="F25" s="11" t="n"/>
      <c r="G25" s="12" t="n"/>
    </row>
  </sheetData>
  <mergeCells count="9">
    <mergeCell ref="B24:G24"/>
    <mergeCell ref="A1:G1"/>
    <mergeCell ref="B22:G22"/>
    <mergeCell ref="A3:G3"/>
    <mergeCell ref="B23:G23"/>
    <mergeCell ref="A4:G4"/>
    <mergeCell ref="A2:G2"/>
    <mergeCell ref="A19:G19"/>
    <mergeCell ref="B25:G25"/>
  </mergeCells>
  <printOptions horizontalCentered="0"/>
  <pageMargins left="0.4" right="0.4" top="0.5" bottom="0.5"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J35"/>
  <sheetViews>
    <sheetView workbookViewId="0">
      <pane ySplit="6" topLeftCell="A7" activePane="bottomLeft" state="frozen"/>
      <selection pane="bottomLeft" activeCell="A1" sqref="A1"/>
    </sheetView>
  </sheetViews>
  <sheetFormatPr baseColWidth="8" defaultRowHeight="15"/>
  <cols>
    <col width="9" customWidth="1" min="1" max="1"/>
    <col width="8" customWidth="1" min="2" max="2"/>
    <col width="9" customWidth="1" min="3" max="3"/>
    <col width="9" customWidth="1" min="4" max="4"/>
    <col width="40" customWidth="1" min="5" max="5"/>
    <col width="18" customWidth="1" min="6" max="6"/>
    <col width="13" customWidth="1" min="7" max="7"/>
    <col width="11" customWidth="1" min="8" max="8"/>
    <col width="12" customWidth="1" min="9" max="9"/>
    <col width="18" customWidth="1" min="10" max="10"/>
  </cols>
  <sheetData>
    <row r="1">
      <c r="A1" s="1" t="inlineStr">
        <is>
          <t>THE OPEN SHELF  ·  The CARES Collaborative  ·  free to adapt and use</t>
        </is>
      </c>
    </row>
    <row r="2">
      <c r="A2" s="2" t="inlineStr">
        <is>
          <t>WORKING SHEET</t>
        </is>
      </c>
    </row>
    <row r="3" ht="22" customHeight="1">
      <c r="A3" s="3" t="inlineStr">
        <is>
          <t>The remediation queue</t>
        </is>
      </c>
    </row>
    <row r="4" ht="30" customHeight="1">
      <c r="A4" s="4" t="inlineStr">
        <is>
          <t>Pick the item number in column A — class and current level are read from sheet 2. Priority is computed from harm class and level, not from how cheap or interesting the fix is. No more than five items in progress at once: an organization that opens twenty completes none of them.</t>
        </is>
      </c>
    </row>
    <row r="6" ht="28" customHeight="1">
      <c r="A6" s="7" t="inlineStr">
        <is>
          <t>Item #</t>
        </is>
      </c>
      <c r="B6" s="7" t="inlineStr">
        <is>
          <t>Class</t>
        </is>
      </c>
      <c r="C6" s="7" t="inlineStr">
        <is>
          <t>Current</t>
        </is>
      </c>
      <c r="D6" s="7" t="inlineStr">
        <is>
          <t>Target</t>
        </is>
      </c>
      <c r="E6" s="7" t="inlineStr">
        <is>
          <t>What "done" looks like — the artifact that will exist</t>
        </is>
      </c>
      <c r="F6" s="7" t="inlineStr">
        <is>
          <t>Owner</t>
        </is>
      </c>
      <c r="G6" s="7" t="inlineStr">
        <is>
          <t>Target date</t>
        </is>
      </c>
      <c r="H6" s="7" t="inlineStr">
        <is>
          <t>Met?</t>
        </is>
      </c>
      <c r="I6" s="7" t="inlineStr">
        <is>
          <t>Cost</t>
        </is>
      </c>
      <c r="J6" s="7" t="inlineStr">
        <is>
          <t>Approved by</t>
        </is>
      </c>
    </row>
    <row r="7" ht="26" customHeight="1">
      <c r="A7" s="15" t="n"/>
      <c r="B7" s="8">
        <f>IF($A7="","",VLOOKUP($A7,'2 Assessment'!$B$7:$F$56,3,FALSE))</f>
        <v/>
      </c>
      <c r="C7" s="20">
        <f>IF($A7="","",IF(VLOOKUP($A7,'2 Assessment'!$B$7:$F$56,5,FALSE)="","not scored",VLOOKUP($A7,'2 Assessment'!$B$7:$F$56,5,FALSE)))</f>
        <v/>
      </c>
      <c r="D7" s="15" t="n"/>
      <c r="E7" s="16" t="n"/>
      <c r="F7" s="16" t="n"/>
      <c r="G7" s="26" t="n"/>
      <c r="H7" s="15" t="n"/>
      <c r="I7" s="27" t="n"/>
      <c r="J7" s="16" t="n"/>
    </row>
    <row r="8" ht="26" customHeight="1">
      <c r="A8" s="15" t="n"/>
      <c r="B8" s="8">
        <f>IF($A8="","",VLOOKUP($A8,'2 Assessment'!$B$7:$F$56,3,FALSE))</f>
        <v/>
      </c>
      <c r="C8" s="20">
        <f>IF($A8="","",IF(VLOOKUP($A8,'2 Assessment'!$B$7:$F$56,5,FALSE)="","not scored",VLOOKUP($A8,'2 Assessment'!$B$7:$F$56,5,FALSE)))</f>
        <v/>
      </c>
      <c r="D8" s="15" t="n"/>
      <c r="E8" s="16" t="n"/>
      <c r="F8" s="16" t="n"/>
      <c r="G8" s="26" t="n"/>
      <c r="H8" s="15" t="n"/>
      <c r="I8" s="27" t="n"/>
      <c r="J8" s="16" t="n"/>
    </row>
    <row r="9" ht="26" customHeight="1">
      <c r="A9" s="15" t="n"/>
      <c r="B9" s="8">
        <f>IF($A9="","",VLOOKUP($A9,'2 Assessment'!$B$7:$F$56,3,FALSE))</f>
        <v/>
      </c>
      <c r="C9" s="20">
        <f>IF($A9="","",IF(VLOOKUP($A9,'2 Assessment'!$B$7:$F$56,5,FALSE)="","not scored",VLOOKUP($A9,'2 Assessment'!$B$7:$F$56,5,FALSE)))</f>
        <v/>
      </c>
      <c r="D9" s="15" t="n"/>
      <c r="E9" s="16" t="n"/>
      <c r="F9" s="16" t="n"/>
      <c r="G9" s="26" t="n"/>
      <c r="H9" s="15" t="n"/>
      <c r="I9" s="27" t="n"/>
      <c r="J9" s="16" t="n"/>
    </row>
    <row r="10" ht="26" customHeight="1">
      <c r="A10" s="15" t="n"/>
      <c r="B10" s="8">
        <f>IF($A10="","",VLOOKUP($A10,'2 Assessment'!$B$7:$F$56,3,FALSE))</f>
        <v/>
      </c>
      <c r="C10" s="20">
        <f>IF($A10="","",IF(VLOOKUP($A10,'2 Assessment'!$B$7:$F$56,5,FALSE)="","not scored",VLOOKUP($A10,'2 Assessment'!$B$7:$F$56,5,FALSE)))</f>
        <v/>
      </c>
      <c r="D10" s="15" t="n"/>
      <c r="E10" s="16" t="n"/>
      <c r="F10" s="16" t="n"/>
      <c r="G10" s="26" t="n"/>
      <c r="H10" s="15" t="n"/>
      <c r="I10" s="27" t="n"/>
      <c r="J10" s="16" t="n"/>
    </row>
    <row r="11" ht="26" customHeight="1">
      <c r="A11" s="15" t="n"/>
      <c r="B11" s="8">
        <f>IF($A11="","",VLOOKUP($A11,'2 Assessment'!$B$7:$F$56,3,FALSE))</f>
        <v/>
      </c>
      <c r="C11" s="20">
        <f>IF($A11="","",IF(VLOOKUP($A11,'2 Assessment'!$B$7:$F$56,5,FALSE)="","not scored",VLOOKUP($A11,'2 Assessment'!$B$7:$F$56,5,FALSE)))</f>
        <v/>
      </c>
      <c r="D11" s="15" t="n"/>
      <c r="E11" s="16" t="n"/>
      <c r="F11" s="16" t="n"/>
      <c r="G11" s="26" t="n"/>
      <c r="H11" s="15" t="n"/>
      <c r="I11" s="27" t="n"/>
      <c r="J11" s="16" t="n"/>
    </row>
    <row r="12" ht="26" customHeight="1">
      <c r="A12" s="15" t="n"/>
      <c r="B12" s="8">
        <f>IF($A12="","",VLOOKUP($A12,'2 Assessment'!$B$7:$F$56,3,FALSE))</f>
        <v/>
      </c>
      <c r="C12" s="20">
        <f>IF($A12="","",IF(VLOOKUP($A12,'2 Assessment'!$B$7:$F$56,5,FALSE)="","not scored",VLOOKUP($A12,'2 Assessment'!$B$7:$F$56,5,FALSE)))</f>
        <v/>
      </c>
      <c r="D12" s="15" t="n"/>
      <c r="E12" s="16" t="n"/>
      <c r="F12" s="16" t="n"/>
      <c r="G12" s="26" t="n"/>
      <c r="H12" s="15" t="n"/>
      <c r="I12" s="27" t="n"/>
      <c r="J12" s="16" t="n"/>
    </row>
    <row r="13" ht="26" customHeight="1">
      <c r="A13" s="15" t="n"/>
      <c r="B13" s="8">
        <f>IF($A13="","",VLOOKUP($A13,'2 Assessment'!$B$7:$F$56,3,FALSE))</f>
        <v/>
      </c>
      <c r="C13" s="20">
        <f>IF($A13="","",IF(VLOOKUP($A13,'2 Assessment'!$B$7:$F$56,5,FALSE)="","not scored",VLOOKUP($A13,'2 Assessment'!$B$7:$F$56,5,FALSE)))</f>
        <v/>
      </c>
      <c r="D13" s="15" t="n"/>
      <c r="E13" s="16" t="n"/>
      <c r="F13" s="16" t="n"/>
      <c r="G13" s="26" t="n"/>
      <c r="H13" s="15" t="n"/>
      <c r="I13" s="27" t="n"/>
      <c r="J13" s="16" t="n"/>
    </row>
    <row r="14" ht="26" customHeight="1">
      <c r="A14" s="15" t="n"/>
      <c r="B14" s="8">
        <f>IF($A14="","",VLOOKUP($A14,'2 Assessment'!$B$7:$F$56,3,FALSE))</f>
        <v/>
      </c>
      <c r="C14" s="20">
        <f>IF($A14="","",IF(VLOOKUP($A14,'2 Assessment'!$B$7:$F$56,5,FALSE)="","not scored",VLOOKUP($A14,'2 Assessment'!$B$7:$F$56,5,FALSE)))</f>
        <v/>
      </c>
      <c r="D14" s="15" t="n"/>
      <c r="E14" s="16" t="n"/>
      <c r="F14" s="16" t="n"/>
      <c r="G14" s="26" t="n"/>
      <c r="H14" s="15" t="n"/>
      <c r="I14" s="27" t="n"/>
      <c r="J14" s="16" t="n"/>
    </row>
    <row r="15" ht="26" customHeight="1">
      <c r="A15" s="15" t="n"/>
      <c r="B15" s="8">
        <f>IF($A15="","",VLOOKUP($A15,'2 Assessment'!$B$7:$F$56,3,FALSE))</f>
        <v/>
      </c>
      <c r="C15" s="20">
        <f>IF($A15="","",IF(VLOOKUP($A15,'2 Assessment'!$B$7:$F$56,5,FALSE)="","not scored",VLOOKUP($A15,'2 Assessment'!$B$7:$F$56,5,FALSE)))</f>
        <v/>
      </c>
      <c r="D15" s="15" t="n"/>
      <c r="E15" s="16" t="n"/>
      <c r="F15" s="16" t="n"/>
      <c r="G15" s="26" t="n"/>
      <c r="H15" s="15" t="n"/>
      <c r="I15" s="27" t="n"/>
      <c r="J15" s="16" t="n"/>
    </row>
    <row r="16" ht="26" customHeight="1">
      <c r="A16" s="15" t="n"/>
      <c r="B16" s="8">
        <f>IF($A16="","",VLOOKUP($A16,'2 Assessment'!$B$7:$F$56,3,FALSE))</f>
        <v/>
      </c>
      <c r="C16" s="20">
        <f>IF($A16="","",IF(VLOOKUP($A16,'2 Assessment'!$B$7:$F$56,5,FALSE)="","not scored",VLOOKUP($A16,'2 Assessment'!$B$7:$F$56,5,FALSE)))</f>
        <v/>
      </c>
      <c r="D16" s="15" t="n"/>
      <c r="E16" s="16" t="n"/>
      <c r="F16" s="16" t="n"/>
      <c r="G16" s="26" t="n"/>
      <c r="H16" s="15" t="n"/>
      <c r="I16" s="27" t="n"/>
      <c r="J16" s="16" t="n"/>
    </row>
    <row r="17" ht="26" customHeight="1">
      <c r="A17" s="15" t="n"/>
      <c r="B17" s="8">
        <f>IF($A17="","",VLOOKUP($A17,'2 Assessment'!$B$7:$F$56,3,FALSE))</f>
        <v/>
      </c>
      <c r="C17" s="20">
        <f>IF($A17="","",IF(VLOOKUP($A17,'2 Assessment'!$B$7:$F$56,5,FALSE)="","not scored",VLOOKUP($A17,'2 Assessment'!$B$7:$F$56,5,FALSE)))</f>
        <v/>
      </c>
      <c r="D17" s="15" t="n"/>
      <c r="E17" s="16" t="n"/>
      <c r="F17" s="16" t="n"/>
      <c r="G17" s="26" t="n"/>
      <c r="H17" s="15" t="n"/>
      <c r="I17" s="27" t="n"/>
      <c r="J17" s="16" t="n"/>
    </row>
    <row r="18" ht="26" customHeight="1">
      <c r="A18" s="15" t="n"/>
      <c r="B18" s="8">
        <f>IF($A18="","",VLOOKUP($A18,'2 Assessment'!$B$7:$F$56,3,FALSE))</f>
        <v/>
      </c>
      <c r="C18" s="20">
        <f>IF($A18="","",IF(VLOOKUP($A18,'2 Assessment'!$B$7:$F$56,5,FALSE)="","not scored",VLOOKUP($A18,'2 Assessment'!$B$7:$F$56,5,FALSE)))</f>
        <v/>
      </c>
      <c r="D18" s="15" t="n"/>
      <c r="E18" s="16" t="n"/>
      <c r="F18" s="16" t="n"/>
      <c r="G18" s="26" t="n"/>
      <c r="H18" s="15" t="n"/>
      <c r="I18" s="27" t="n"/>
      <c r="J18" s="16" t="n"/>
    </row>
    <row r="19" ht="26" customHeight="1">
      <c r="A19" s="15" t="n"/>
      <c r="B19" s="8">
        <f>IF($A19="","",VLOOKUP($A19,'2 Assessment'!$B$7:$F$56,3,FALSE))</f>
        <v/>
      </c>
      <c r="C19" s="20">
        <f>IF($A19="","",IF(VLOOKUP($A19,'2 Assessment'!$B$7:$F$56,5,FALSE)="","not scored",VLOOKUP($A19,'2 Assessment'!$B$7:$F$56,5,FALSE)))</f>
        <v/>
      </c>
      <c r="D19" s="15" t="n"/>
      <c r="E19" s="16" t="n"/>
      <c r="F19" s="16" t="n"/>
      <c r="G19" s="26" t="n"/>
      <c r="H19" s="15" t="n"/>
      <c r="I19" s="27" t="n"/>
      <c r="J19" s="16" t="n"/>
    </row>
    <row r="20" ht="26" customHeight="1">
      <c r="A20" s="15" t="n"/>
      <c r="B20" s="8">
        <f>IF($A20="","",VLOOKUP($A20,'2 Assessment'!$B$7:$F$56,3,FALSE))</f>
        <v/>
      </c>
      <c r="C20" s="20">
        <f>IF($A20="","",IF(VLOOKUP($A20,'2 Assessment'!$B$7:$F$56,5,FALSE)="","not scored",VLOOKUP($A20,'2 Assessment'!$B$7:$F$56,5,FALSE)))</f>
        <v/>
      </c>
      <c r="D20" s="15" t="n"/>
      <c r="E20" s="16" t="n"/>
      <c r="F20" s="16" t="n"/>
      <c r="G20" s="26" t="n"/>
      <c r="H20" s="15" t="n"/>
      <c r="I20" s="27" t="n"/>
      <c r="J20" s="16" t="n"/>
    </row>
    <row r="21" ht="26" customHeight="1">
      <c r="A21" s="15" t="n"/>
      <c r="B21" s="8">
        <f>IF($A21="","",VLOOKUP($A21,'2 Assessment'!$B$7:$F$56,3,FALSE))</f>
        <v/>
      </c>
      <c r="C21" s="20">
        <f>IF($A21="","",IF(VLOOKUP($A21,'2 Assessment'!$B$7:$F$56,5,FALSE)="","not scored",VLOOKUP($A21,'2 Assessment'!$B$7:$F$56,5,FALSE)))</f>
        <v/>
      </c>
      <c r="D21" s="15" t="n"/>
      <c r="E21" s="16" t="n"/>
      <c r="F21" s="16" t="n"/>
      <c r="G21" s="26" t="n"/>
      <c r="H21" s="15" t="n"/>
      <c r="I21" s="27" t="n"/>
      <c r="J21" s="16" t="n"/>
    </row>
    <row r="22" ht="26" customHeight="1">
      <c r="A22" s="15" t="n"/>
      <c r="B22" s="8">
        <f>IF($A22="","",VLOOKUP($A22,'2 Assessment'!$B$7:$F$56,3,FALSE))</f>
        <v/>
      </c>
      <c r="C22" s="20">
        <f>IF($A22="","",IF(VLOOKUP($A22,'2 Assessment'!$B$7:$F$56,5,FALSE)="","not scored",VLOOKUP($A22,'2 Assessment'!$B$7:$F$56,5,FALSE)))</f>
        <v/>
      </c>
      <c r="D22" s="15" t="n"/>
      <c r="E22" s="16" t="n"/>
      <c r="F22" s="16" t="n"/>
      <c r="G22" s="26" t="n"/>
      <c r="H22" s="15" t="n"/>
      <c r="I22" s="27" t="n"/>
      <c r="J22" s="16" t="n"/>
    </row>
    <row r="23" ht="26" customHeight="1">
      <c r="A23" s="15" t="n"/>
      <c r="B23" s="8">
        <f>IF($A23="","",VLOOKUP($A23,'2 Assessment'!$B$7:$F$56,3,FALSE))</f>
        <v/>
      </c>
      <c r="C23" s="20">
        <f>IF($A23="","",IF(VLOOKUP($A23,'2 Assessment'!$B$7:$F$56,5,FALSE)="","not scored",VLOOKUP($A23,'2 Assessment'!$B$7:$F$56,5,FALSE)))</f>
        <v/>
      </c>
      <c r="D23" s="15" t="n"/>
      <c r="E23" s="16" t="n"/>
      <c r="F23" s="16" t="n"/>
      <c r="G23" s="26" t="n"/>
      <c r="H23" s="15" t="n"/>
      <c r="I23" s="27" t="n"/>
      <c r="J23" s="16" t="n"/>
    </row>
    <row r="24" ht="26" customHeight="1">
      <c r="A24" s="15" t="n"/>
      <c r="B24" s="8">
        <f>IF($A24="","",VLOOKUP($A24,'2 Assessment'!$B$7:$F$56,3,FALSE))</f>
        <v/>
      </c>
      <c r="C24" s="20">
        <f>IF($A24="","",IF(VLOOKUP($A24,'2 Assessment'!$B$7:$F$56,5,FALSE)="","not scored",VLOOKUP($A24,'2 Assessment'!$B$7:$F$56,5,FALSE)))</f>
        <v/>
      </c>
      <c r="D24" s="15" t="n"/>
      <c r="E24" s="16" t="n"/>
      <c r="F24" s="16" t="n"/>
      <c r="G24" s="26" t="n"/>
      <c r="H24" s="15" t="n"/>
      <c r="I24" s="27" t="n"/>
      <c r="J24" s="16" t="n"/>
    </row>
    <row r="25" ht="26" customHeight="1">
      <c r="A25" s="15" t="n"/>
      <c r="B25" s="8">
        <f>IF($A25="","",VLOOKUP($A25,'2 Assessment'!$B$7:$F$56,3,FALSE))</f>
        <v/>
      </c>
      <c r="C25" s="20">
        <f>IF($A25="","",IF(VLOOKUP($A25,'2 Assessment'!$B$7:$F$56,5,FALSE)="","not scored",VLOOKUP($A25,'2 Assessment'!$B$7:$F$56,5,FALSE)))</f>
        <v/>
      </c>
      <c r="D25" s="15" t="n"/>
      <c r="E25" s="16" t="n"/>
      <c r="F25" s="16" t="n"/>
      <c r="G25" s="26" t="n"/>
      <c r="H25" s="15" t="n"/>
      <c r="I25" s="27" t="n"/>
      <c r="J25" s="16" t="n"/>
    </row>
    <row r="26" ht="26" customHeight="1">
      <c r="A26" s="15" t="n"/>
      <c r="B26" s="8">
        <f>IF($A26="","",VLOOKUP($A26,'2 Assessment'!$B$7:$F$56,3,FALSE))</f>
        <v/>
      </c>
      <c r="C26" s="20">
        <f>IF($A26="","",IF(VLOOKUP($A26,'2 Assessment'!$B$7:$F$56,5,FALSE)="","not scored",VLOOKUP($A26,'2 Assessment'!$B$7:$F$56,5,FALSE)))</f>
        <v/>
      </c>
      <c r="D26" s="15" t="n"/>
      <c r="E26" s="16" t="n"/>
      <c r="F26" s="16" t="n"/>
      <c r="G26" s="26" t="n"/>
      <c r="H26" s="15" t="n"/>
      <c r="I26" s="27" t="n"/>
      <c r="J26" s="16" t="n"/>
    </row>
    <row r="28">
      <c r="A28" s="5" t="inlineStr">
        <is>
          <t>Order of repair</t>
        </is>
      </c>
    </row>
    <row r="29">
      <c r="A29" s="6" t="inlineStr">
        <is>
          <t>1. Every class A item at level 0 or 1, cheapest first, so the queue starts moving.</t>
        </is>
      </c>
    </row>
    <row r="30">
      <c r="A30" s="6" t="inlineStr">
        <is>
          <t>2. Every class B item at level 0 or 1, same ordering.</t>
        </is>
      </c>
    </row>
    <row r="31">
      <c r="A31" s="6" t="inlineStr">
        <is>
          <t>3. Every class A or B item at level 2 — where a written procedure has to start producing evidence.</t>
        </is>
      </c>
    </row>
    <row r="32">
      <c r="A32" s="6" t="inlineStr">
        <is>
          <t>4. Every class C item at level 0 or 1.</t>
        </is>
      </c>
    </row>
    <row r="33">
      <c r="A33" s="6" t="inlineStr">
        <is>
          <t>5. Everything else, which is optimization and may be deferred without apology.</t>
        </is>
      </c>
    </row>
    <row r="35" ht="28" customHeight="1">
      <c r="A35" s="4" t="inlineStr">
        <is>
          <t>A target of 4 on every item is not a plan. Most items should target 3. An item with no owner and no date is not a plan either — it is a wish with a number next to it, and it will be in the same state at the next assessment.</t>
        </is>
      </c>
    </row>
  </sheetData>
  <mergeCells count="10">
    <mergeCell ref="A1:J1"/>
    <mergeCell ref="A32:J32"/>
    <mergeCell ref="A31:J31"/>
    <mergeCell ref="A3:J3"/>
    <mergeCell ref="A30:J30"/>
    <mergeCell ref="A29:J29"/>
    <mergeCell ref="A4:J4"/>
    <mergeCell ref="A35:J35"/>
    <mergeCell ref="A2:J2"/>
    <mergeCell ref="A33:J33"/>
  </mergeCells>
  <dataValidations count="2">
    <dataValidation sqref="A7:A26" showDropDown="0" showInputMessage="0" showErrorMessage="1" allowBlank="1" type="list">
      <formula1>='2 Assessment'!$B$7:$B$56</formula1>
    </dataValidation>
    <dataValidation sqref="H7:H26" showDropDown="0" showInputMessage="0" showErrorMessage="1" allowBlank="1" type="list">
      <formula1>"Met,Missed,Open"</formula1>
    </dataValidation>
  </dataValidations>
  <printOptions horizontalCentered="0"/>
  <pageMargins left="0.4" right="0.4" top="0.5" bottom="0.5"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D29"/>
  <sheetViews>
    <sheetView workbookViewId="0">
      <pane ySplit="6" topLeftCell="A7" activePane="bottomLeft" state="frozen"/>
      <selection pane="bottomLeft" activeCell="A1" sqref="A1"/>
    </sheetView>
  </sheetViews>
  <sheetFormatPr baseColWidth="8" defaultRowHeight="15"/>
  <cols>
    <col width="42" customWidth="1" min="1" max="1"/>
    <col width="20" customWidth="1" min="2" max="2"/>
    <col width="20" customWidth="1" min="3" max="3"/>
    <col width="40" customWidth="1" min="4" max="4"/>
  </cols>
  <sheetData>
    <row r="1">
      <c r="A1" s="1" t="inlineStr">
        <is>
          <t>THE OPEN SHELF  ·  The CARES Collaborative  ·  free to adapt and use</t>
        </is>
      </c>
    </row>
    <row r="2">
      <c r="A2" s="2" t="inlineStr">
        <is>
          <t>ONE PAGE — COMPUTED WHERE IT CAN BE</t>
        </is>
      </c>
    </row>
    <row r="3" ht="22" customHeight="1">
      <c r="A3" s="3" t="inlineStr">
        <is>
          <t>The board report</t>
        </is>
      </c>
    </row>
    <row r="4" ht="30" customHeight="1">
      <c r="A4" s="4" t="inlineStr">
        <is>
          <t>This is the report. The fifty-item detail is the working paper and does not go to the board. The yellow cells are the only ones you fill in.</t>
        </is>
      </c>
    </row>
    <row r="6">
      <c r="A6" s="9" t="inlineStr">
        <is>
          <t>Assessment date</t>
        </is>
      </c>
      <c r="B6" s="20">
        <f>'2 Assessment'!$E$59</f>
        <v/>
      </c>
      <c r="C6" s="12" t="n"/>
      <c r="D6" s="14" t="inlineStr">
        <is>
          <t>Pulled from sheet 2 — enter it there.</t>
        </is>
      </c>
    </row>
    <row r="7">
      <c r="A7" s="9" t="inlineStr">
        <is>
          <t>Scored by</t>
        </is>
      </c>
      <c r="B7" s="10">
        <f>'2 Assessment'!$E$58</f>
        <v/>
      </c>
      <c r="C7" s="12" t="n"/>
      <c r="D7" s="14" t="inlineStr">
        <is>
          <t>Two names. The second must not operate the controls they scored.</t>
        </is>
      </c>
    </row>
    <row r="9" ht="28" customHeight="1">
      <c r="A9" s="7" t="inlineStr">
        <is>
          <t>The five things the board is told</t>
        </is>
      </c>
      <c r="B9" s="7" t="inlineStr">
        <is>
          <t>This assessment</t>
        </is>
      </c>
      <c r="C9" s="7" t="inlineStr">
        <is>
          <t>Previous assessment</t>
        </is>
      </c>
      <c r="D9" s="7" t="inlineStr">
        <is>
          <t>Note</t>
        </is>
      </c>
    </row>
    <row r="10" ht="30" customHeight="1">
      <c r="A10" s="10" t="inlineStr">
        <is>
          <t>Class A items at level 0 or 1 — the headline figure</t>
        </is>
      </c>
      <c r="B10" s="21">
        <f>'3 Domain summary'!$F$17</f>
        <v/>
      </c>
      <c r="C10" s="15" t="n"/>
      <c r="D10" s="14" t="inlineStr">
        <is>
          <t>Items where a failure exposes the records of the people you serve. This number, and its movement, is the report.</t>
        </is>
      </c>
    </row>
    <row r="11" ht="30" customHeight="1">
      <c r="A11" s="10" t="inlineStr">
        <is>
          <t>All items at level 0 or 1</t>
        </is>
      </c>
      <c r="B11" s="21">
        <f>'3 Domain summary'!$E$17</f>
        <v/>
      </c>
      <c r="C11" s="15" t="n"/>
      <c r="D11" s="14" t="inlineStr">
        <is>
          <t>Context for the figure above. Not a substitute for it.</t>
        </is>
      </c>
    </row>
    <row r="12" ht="30" customHeight="1">
      <c r="A12" s="10" t="inlineStr">
        <is>
          <t>Items scored, of fifty</t>
        </is>
      </c>
      <c r="B12" s="21">
        <f>'3 Domain summary'!$B$17</f>
        <v/>
      </c>
      <c r="C12" s="15" t="n"/>
      <c r="D12" s="14" t="inlineStr">
        <is>
          <t>A low count here means the assessment is incomplete and every other figure is provisional.</t>
        </is>
      </c>
    </row>
    <row r="13" ht="30" customHeight="1">
      <c r="A13" s="10" t="inlineStr">
        <is>
          <t>Organization average — the least useful number here</t>
        </is>
      </c>
      <c r="B13" s="21">
        <f>'3 Domain summary'!$C$17</f>
        <v/>
      </c>
      <c r="C13" s="15" t="n"/>
      <c r="D13" s="14" t="inlineStr">
        <is>
          <t>Included because it will be asked for. It hides exactly the thing that matters.</t>
        </is>
      </c>
    </row>
    <row r="14" ht="30" customHeight="1">
      <c r="A14" s="10" t="inlineStr">
        <is>
          <t>Lowest single item anywhere</t>
        </is>
      </c>
      <c r="B14" s="21">
        <f>'3 Domain summary'!$D$17</f>
        <v/>
      </c>
      <c r="C14" s="15" t="n"/>
      <c r="D14" s="14" t="inlineStr">
        <is>
          <t>A zero here is a finding regardless of what the average says.</t>
        </is>
      </c>
    </row>
    <row r="16">
      <c r="A16" s="5" t="inlineStr">
        <is>
          <t>Open remediation items and whether the dates were met</t>
        </is>
      </c>
    </row>
    <row r="17" ht="28" customHeight="1">
      <c r="A17" s="7" t="inlineStr">
        <is>
          <t>Item</t>
        </is>
      </c>
      <c r="B17" s="7" t="inlineStr">
        <is>
          <t>Owner</t>
        </is>
      </c>
      <c r="C17" s="7" t="inlineStr">
        <is>
          <t>Target date</t>
        </is>
      </c>
      <c r="D17" s="7" t="inlineStr">
        <is>
          <t>Met, missed, or open</t>
        </is>
      </c>
    </row>
    <row r="18" ht="26" customHeight="1">
      <c r="A18" s="10">
        <f>'4 Remediation queue'!$A$7&amp;" — "&amp;'4 Remediation queue'!$E$7</f>
        <v/>
      </c>
      <c r="B18" s="10">
        <f>'4 Remediation queue'!$F$7</f>
        <v/>
      </c>
      <c r="C18" s="28">
        <f>'4 Remediation queue'!$G$7</f>
        <v/>
      </c>
      <c r="D18" s="20">
        <f>'4 Remediation queue'!$H$7</f>
        <v/>
      </c>
    </row>
    <row r="19" ht="26" customHeight="1">
      <c r="A19" s="10">
        <f>'4 Remediation queue'!$A$8&amp;" — "&amp;'4 Remediation queue'!$E$8</f>
        <v/>
      </c>
      <c r="B19" s="10">
        <f>'4 Remediation queue'!$F$8</f>
        <v/>
      </c>
      <c r="C19" s="28">
        <f>'4 Remediation queue'!$G$8</f>
        <v/>
      </c>
      <c r="D19" s="20">
        <f>'4 Remediation queue'!$H$8</f>
        <v/>
      </c>
    </row>
    <row r="20" ht="26" customHeight="1">
      <c r="A20" s="10">
        <f>'4 Remediation queue'!$A$9&amp;" — "&amp;'4 Remediation queue'!$E$9</f>
        <v/>
      </c>
      <c r="B20" s="10">
        <f>'4 Remediation queue'!$F$9</f>
        <v/>
      </c>
      <c r="C20" s="28">
        <f>'4 Remediation queue'!$G$9</f>
        <v/>
      </c>
      <c r="D20" s="20">
        <f>'4 Remediation queue'!$H$9</f>
        <v/>
      </c>
    </row>
    <row r="22">
      <c r="A22" s="5" t="inlineStr">
        <is>
          <t>What we have consciously decided not to do, and who accepted that risk</t>
        </is>
      </c>
    </row>
    <row r="23" ht="28" customHeight="1">
      <c r="A23" s="7" t="inlineStr">
        <is>
          <t>What we are not doing</t>
        </is>
      </c>
      <c r="B23" s="7" t="inlineStr">
        <is>
          <t>Why</t>
        </is>
      </c>
      <c r="C23" s="7" t="inlineStr">
        <is>
          <t>Who accepted it</t>
        </is>
      </c>
      <c r="D23" s="7" t="inlineStr">
        <is>
          <t>Date accepted</t>
        </is>
      </c>
    </row>
    <row r="24" ht="26" customHeight="1">
      <c r="A24" s="16" t="n"/>
      <c r="B24" s="16" t="n"/>
      <c r="C24" s="16" t="n"/>
      <c r="D24" s="16" t="n"/>
    </row>
    <row r="25" ht="26" customHeight="1">
      <c r="A25" s="16" t="n"/>
      <c r="B25" s="16" t="n"/>
      <c r="C25" s="16" t="n"/>
      <c r="D25" s="16" t="n"/>
    </row>
    <row r="26" ht="26" customHeight="1">
      <c r="A26" s="16" t="n"/>
      <c r="B26" s="16" t="n"/>
      <c r="C26" s="16" t="n"/>
      <c r="D26" s="16" t="n"/>
    </row>
    <row r="28" ht="28" customHeight="1">
      <c r="A28" s="29" t="inlineStr">
        <is>
          <t>This is a self-assessment, not an audit, and it does not establish compliance with any legal or contractual obligation.</t>
        </is>
      </c>
    </row>
    <row r="29">
      <c r="A29" s="4" t="inlineStr">
        <is>
          <t>That sentence goes in the minutes. It is the difference between a board that has been informed and a board that has been reassured.</t>
        </is>
      </c>
    </row>
  </sheetData>
  <mergeCells count="8">
    <mergeCell ref="A1:D1"/>
    <mergeCell ref="B6:C6"/>
    <mergeCell ref="B7:C7"/>
    <mergeCell ref="A4:D4"/>
    <mergeCell ref="A3:D3"/>
    <mergeCell ref="A29:D29"/>
    <mergeCell ref="A2:D2"/>
    <mergeCell ref="A28:D28"/>
  </mergeCells>
  <printOptions horizontalCentered="0"/>
  <pageMargins left="0.4" right="0.4" top="0.5" bottom="0.5"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2026-09-01T20:41:34Z</dcterms:created>
  <dcterms:modified xmlns:dcterms="http://purl.org/dc/terms/" xmlns:xsi="http://www.w3.org/2001/XMLSchema-instance" xsi:type="dcterms:W3CDTF">2026-09-01T20:41:34Z</dcterms:modified>
</cp:coreProperties>
</file>