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1 Program margin" sheetId="2" state="visible" r:id="rId2"/>
    <sheet xmlns:r="http://schemas.openxmlformats.org/officeDocument/2006/relationships" name="2 Reserve" sheetId="3" state="visible" r:id="rId3"/>
    <sheet xmlns:r="http://schemas.openxmlformats.org/officeDocument/2006/relationships" name="3 Cash runway" sheetId="4" state="visible" r:id="rId4"/>
    <sheet xmlns:r="http://schemas.openxmlformats.org/officeDocument/2006/relationships" name="4 Concentration" sheetId="5" state="visible" r:id="rId5"/>
    <sheet xmlns:r="http://schemas.openxmlformats.org/officeDocument/2006/relationships" name="5 Board dashboard" sheetId="6" state="visible" r:id="rId6"/>
  </sheets>
  <definedNames>
    <definedName name="_xlnm._FilterDatabase" localSheetId="1" hidden="1">'1 Program margin'!$A$6:$G$21</definedName>
  </definedNames>
  <calcPr calcId="124519" fullCalcOnLoad="1"/>
</workbook>
</file>

<file path=xl/styles.xml><?xml version="1.0" encoding="utf-8"?>
<styleSheet xmlns="http://schemas.openxmlformats.org/spreadsheetml/2006/main">
  <numFmts count="3">
    <numFmt numFmtId="164" formatCode="#,##0;(#,##0)"/>
    <numFmt numFmtId="165" formatCode="0.0"/>
    <numFmt numFmtId="166" formatCode="0.0%"/>
  </numFmts>
  <fonts count="10">
    <font>
      <name val="Calibri"/>
      <family val="2"/>
      <color theme="1"/>
      <sz val="11"/>
      <scheme val="minor"/>
    </font>
    <font>
      <name val="Arial"/>
      <b val="1"/>
      <color rgb="000E4749"/>
      <sz val="9"/>
    </font>
    <font>
      <name val="Arial"/>
      <b val="1"/>
      <color rgb="00A65C22"/>
      <sz val="10"/>
    </font>
    <font>
      <name val="Arial"/>
      <b val="1"/>
      <color rgb="000E4749"/>
      <sz val="16"/>
    </font>
    <font>
      <name val="Arial"/>
      <color rgb="0055606B"/>
      <sz val="9"/>
    </font>
    <font>
      <name val="Arial"/>
      <sz val="10"/>
    </font>
    <font>
      <name val="Arial"/>
      <b val="1"/>
      <color rgb="00FFFFFF"/>
      <sz val="10"/>
    </font>
    <font>
      <name val="Arial"/>
      <i val="1"/>
      <color rgb="0055606B"/>
      <sz val="10"/>
    </font>
    <font>
      <name val="Arial"/>
      <b val="1"/>
      <sz val="10"/>
    </font>
    <font>
      <name val="Arial"/>
      <b val="1"/>
      <color rgb="000E4749"/>
      <sz val="11"/>
    </font>
  </fonts>
  <fills count="5">
    <fill>
      <patternFill/>
    </fill>
    <fill>
      <patternFill patternType="gray125"/>
    </fill>
    <fill>
      <patternFill patternType="solid">
        <fgColor rgb="000E4749"/>
      </patternFill>
    </fill>
    <fill>
      <patternFill patternType="solid">
        <fgColor rgb="00EEF3F4"/>
      </patternFill>
    </fill>
    <fill>
      <patternFill patternType="solid">
        <fgColor rgb="00FFFDF5"/>
      </patternFill>
    </fill>
  </fills>
  <borders count="6">
    <border>
      <left/>
      <right/>
      <top/>
      <bottom/>
      <diagonal/>
    </border>
    <border>
      <left style="thin">
        <color rgb="00C9D6D9"/>
      </left>
      <right style="thin">
        <color rgb="00C9D6D9"/>
      </right>
      <top style="thin">
        <color rgb="00C9D6D9"/>
      </top>
      <bottom style="thin">
        <color rgb="00C9D6D9"/>
      </bottom>
    </border>
    <border>
      <left/>
      <right/>
      <top style="thin">
        <color rgb="00C9D6D9"/>
      </top>
      <bottom/>
      <diagonal/>
    </border>
    <border>
      <left/>
      <right style="thin">
        <color rgb="00C9D6D9"/>
      </right>
      <top style="thin">
        <color rgb="00C9D6D9"/>
      </top>
      <bottom/>
      <diagonal/>
    </border>
    <border>
      <left/>
      <right/>
      <top style="thin">
        <color rgb="00C9D6D9"/>
      </top>
      <bottom style="thin">
        <color rgb="00C9D6D9"/>
      </bottom>
      <diagonal/>
    </border>
    <border>
      <left/>
      <right style="thin">
        <color rgb="00C9D6D9"/>
      </right>
      <top style="thin">
        <color rgb="00C9D6D9"/>
      </top>
      <bottom style="thin">
        <color rgb="00C9D6D9"/>
      </bottom>
      <diagonal/>
    </border>
  </borders>
  <cellStyleXfs count="1">
    <xf numFmtId="0" fontId="0" fillId="0" borderId="0"/>
  </cellStyleXfs>
  <cellXfs count="38">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2" fillId="0" borderId="0" applyAlignment="1" pivotButton="0" quotePrefix="0" xfId="0">
      <alignment vertical="top"/>
    </xf>
    <xf numFmtId="0" fontId="5" fillId="0" borderId="0" applyAlignment="1" pivotButton="0" quotePrefix="0" xfId="0">
      <alignment vertical="top" wrapText="1"/>
    </xf>
    <xf numFmtId="0" fontId="6" fillId="2" borderId="1" applyAlignment="1" pivotButton="0" quotePrefix="0" xfId="0">
      <alignment vertical="top" wrapText="1"/>
    </xf>
    <xf numFmtId="0" fontId="7" fillId="3" borderId="1" applyAlignment="1" pivotButton="0" quotePrefix="0" xfId="0">
      <alignment vertical="top"/>
    </xf>
    <xf numFmtId="164" fontId="7" fillId="3" borderId="1" applyAlignment="1" pivotButton="0" quotePrefix="0" xfId="0">
      <alignment horizontal="right" vertical="top"/>
    </xf>
    <xf numFmtId="9" fontId="7" fillId="3" borderId="1" applyAlignment="1" pivotButton="0" quotePrefix="0" xfId="0">
      <alignment horizontal="right" vertical="top"/>
    </xf>
    <xf numFmtId="0" fontId="5" fillId="4" borderId="1" applyAlignment="1" pivotButton="0" quotePrefix="0" xfId="0">
      <alignment vertical="top"/>
    </xf>
    <xf numFmtId="164" fontId="5" fillId="4" borderId="1" applyAlignment="1" pivotButton="0" quotePrefix="0" xfId="0">
      <alignment horizontal="right" vertical="top"/>
    </xf>
    <xf numFmtId="164" fontId="5" fillId="0" borderId="1" applyAlignment="1" pivotButton="0" quotePrefix="0" xfId="0">
      <alignment horizontal="right" vertical="top"/>
    </xf>
    <xf numFmtId="9" fontId="5" fillId="0" borderId="1" applyAlignment="1" pivotButton="0" quotePrefix="0" xfId="0">
      <alignment horizontal="right" vertical="top"/>
    </xf>
    <xf numFmtId="0" fontId="8" fillId="3" borderId="1" applyAlignment="1" pivotButton="0" quotePrefix="0" xfId="0">
      <alignment vertical="top"/>
    </xf>
    <xf numFmtId="164" fontId="8" fillId="3" borderId="1" applyAlignment="1" pivotButton="0" quotePrefix="0" xfId="0">
      <alignment horizontal="right" vertical="top"/>
    </xf>
    <xf numFmtId="9" fontId="8" fillId="3" borderId="1" applyAlignment="1" pivotButton="0" quotePrefix="0" xfId="0">
      <alignment horizontal="right" vertical="top"/>
    </xf>
    <xf numFmtId="0" fontId="4" fillId="3" borderId="1" applyAlignment="1" pivotButton="0" quotePrefix="0" xfId="0">
      <alignment vertical="top"/>
    </xf>
    <xf numFmtId="0" fontId="5" fillId="0" borderId="1" applyAlignment="1" pivotButton="0" quotePrefix="0" xfId="0">
      <alignment vertical="top"/>
    </xf>
    <xf numFmtId="0" fontId="4" fillId="0" borderId="1" applyAlignment="1" pivotButton="0" quotePrefix="0" xfId="0">
      <alignment vertical="top"/>
    </xf>
    <xf numFmtId="164" fontId="9" fillId="3" borderId="1" applyAlignment="1" pivotButton="0" quotePrefix="0" xfId="0">
      <alignment horizontal="right" vertical="top"/>
    </xf>
    <xf numFmtId="165" fontId="9" fillId="3" borderId="1" applyAlignment="1" pivotButton="0" quotePrefix="0" xfId="0">
      <alignment horizontal="right" vertical="top"/>
    </xf>
    <xf numFmtId="0" fontId="8" fillId="0" borderId="0" applyAlignment="1" pivotButton="0" quotePrefix="0" xfId="0">
      <alignment vertical="top"/>
    </xf>
    <xf numFmtId="0" fontId="5" fillId="0" borderId="1" applyAlignment="1" pivotButton="0" quotePrefix="0" xfId="0">
      <alignment horizontal="right" vertical="top"/>
    </xf>
    <xf numFmtId="0" fontId="0" fillId="0" borderId="4" pivotButton="0" quotePrefix="0" xfId="0"/>
    <xf numFmtId="0" fontId="0" fillId="0" borderId="5" pivotButton="0" quotePrefix="0" xfId="0"/>
    <xf numFmtId="0" fontId="9" fillId="3" borderId="1" applyAlignment="1" pivotButton="0" quotePrefix="0" xfId="0">
      <alignment horizontal="right" vertical="top"/>
    </xf>
    <xf numFmtId="166" fontId="7" fillId="3" borderId="1" applyAlignment="1" pivotButton="0" quotePrefix="0" xfId="0">
      <alignment horizontal="right" vertical="top"/>
    </xf>
    <xf numFmtId="166" fontId="5" fillId="0" borderId="1" applyAlignment="1" pivotButton="0" quotePrefix="0" xfId="0">
      <alignment horizontal="right" vertical="top"/>
    </xf>
    <xf numFmtId="0" fontId="5" fillId="3" borderId="1" applyAlignment="1" pivotButton="0" quotePrefix="0" xfId="0">
      <alignment vertical="top"/>
    </xf>
    <xf numFmtId="165" fontId="5" fillId="0" borderId="1" applyAlignment="1" pivotButton="0" quotePrefix="0" xfId="0">
      <alignment horizontal="right" vertical="top"/>
    </xf>
    <xf numFmtId="165" fontId="5" fillId="4" borderId="1" applyAlignment="1" pivotButton="0" quotePrefix="0" xfId="0">
      <alignment horizontal="right" vertical="top"/>
    </xf>
    <xf numFmtId="0" fontId="8" fillId="0" borderId="1" applyAlignment="1" pivotButton="0" quotePrefix="0" xfId="0">
      <alignment vertical="top"/>
    </xf>
    <xf numFmtId="0" fontId="5" fillId="4" borderId="1" applyAlignment="1" pivotButton="0" quotePrefix="0" xfId="0">
      <alignment horizontal="right" vertical="top"/>
    </xf>
    <xf numFmtId="166" fontId="5" fillId="4" borderId="1" applyAlignment="1" pivotButton="0" quotePrefix="0" xfId="0">
      <alignment horizontal="right" vertical="top"/>
    </xf>
    <xf numFmtId="9" fontId="5" fillId="4" borderId="1" applyAlignment="1" pivotButton="0" quotePrefix="0" xfId="0">
      <alignment horizontal="right" vertical="top"/>
    </xf>
    <xf numFmtId="0" fontId="4" fillId="0" borderId="0"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9"/>
  <sheetViews>
    <sheetView workbookViewId="0">
      <pane ySplit="6" topLeftCell="A7" activePane="bottomLeft" state="frozen"/>
      <selection pane="bottomLeft" activeCell="A1" sqref="A1"/>
    </sheetView>
  </sheetViews>
  <sheetFormatPr baseColWidth="8" defaultRowHeight="15"/>
  <cols>
    <col width="96" customWidth="1" min="1" max="1"/>
  </cols>
  <sheetData>
    <row r="1">
      <c r="A1" s="1" t="inlineStr">
        <is>
          <t>THE OPEN SHELF  ·  The CARES Collaborative  ·  free to adapt and use</t>
        </is>
      </c>
    </row>
    <row r="2">
      <c r="A2" s="2" t="inlineStr">
        <is>
          <t>HOW TO USE THIS WORKBOOK</t>
        </is>
      </c>
    </row>
    <row r="3" ht="22" customHeight="1">
      <c r="A3" s="3" t="inlineStr">
        <is>
          <t>The Financial Sustainability Model</t>
        </is>
      </c>
    </row>
    <row r="4" ht="28" customHeight="1">
      <c r="A4" s="4" t="inlineStr"/>
    </row>
    <row r="7">
      <c r="A7" s="5" t="inlineStr">
        <is>
          <t>What this is</t>
        </is>
      </c>
    </row>
    <row r="9" ht="26" customHeight="1">
      <c r="A9" s="6" t="inlineStr">
        <is>
          <t>Four instruments and a board dashboard. Populate sheets 1 to 4 with your own figures; sheet 5 reads from them. Every gray-italic row is an invented illustration — delete it before use.</t>
        </is>
      </c>
    </row>
    <row r="11">
      <c r="A11" s="5" t="inlineStr">
        <is>
          <t>Order of work</t>
        </is>
      </c>
    </row>
    <row r="13" ht="26" customHeight="1">
      <c r="A13" s="6" t="inlineStr">
        <is>
          <t>1. Program margin — needs your written cost-allocation methodology first. Without one, the allocated column is guesswork and every downstream number inherits it.</t>
        </is>
      </c>
    </row>
    <row r="15" ht="15" customHeight="1">
      <c r="A15" s="6" t="inlineStr">
        <is>
          <t>2. Reserve — from the most recent audited statement, not the management accounts.</t>
        </is>
      </c>
    </row>
    <row r="17" ht="15" customHeight="1">
      <c r="A17" s="6" t="inlineStr">
        <is>
          <t>3. Cash runway — the observed receivable lag, measured over twelve months. Not the contractual lag.</t>
        </is>
      </c>
    </row>
    <row r="19" ht="15" customHeight="1">
      <c r="A19" s="6" t="inlineStr">
        <is>
          <t>4. Concentration — one row per source above five percent of revenue.</t>
        </is>
      </c>
    </row>
    <row r="21" ht="15" customHeight="1">
      <c r="A21" s="6" t="inlineStr">
        <is>
          <t>5. Board dashboard — set your thresholds in the yellow cells. The status column is a formula.</t>
        </is>
      </c>
    </row>
    <row r="23">
      <c r="A23" s="5" t="inlineStr">
        <is>
          <t>The three scenarios</t>
        </is>
      </c>
    </row>
    <row r="25" ht="26" customHeight="1">
      <c r="A25" s="6" t="inlineStr">
        <is>
          <t>Save a copy per scenario: Base, Downside (largest source ends and is not replaced), Stress (Downside plus receipts thirty days later than observed). The output that matters from Stress is a date, not a dollar.</t>
        </is>
      </c>
    </row>
    <row r="27">
      <c r="A27" s="5" t="inlineStr">
        <is>
          <t>What this is not</t>
        </is>
      </c>
    </row>
    <row r="29" ht="39" customHeight="1">
      <c r="A29" s="6" t="inlineStr">
        <is>
          <t>Not financial, investment, tax, or legal advice, and not an opinion on your financial condition. It is arithmetic on your own figures. Decisions belong to your board on the advice of your own auditor and counsel.</t>
        </is>
      </c>
    </row>
  </sheetData>
  <mergeCells count="4">
    <mergeCell ref="A3"/>
    <mergeCell ref="A2"/>
    <mergeCell ref="A1"/>
    <mergeCell ref="A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22"/>
  <sheetViews>
    <sheetView workbookViewId="0">
      <pane ySplit="6" topLeftCell="A7" activePane="bottomLeft" state="frozen"/>
      <selection pane="bottomLeft" activeCell="A1" sqref="A1"/>
    </sheetView>
  </sheetViews>
  <sheetFormatPr baseColWidth="8" defaultRowHeight="15"/>
  <cols>
    <col width="30" customWidth="1" min="1" max="1"/>
    <col width="16" customWidth="1" min="2" max="2"/>
    <col width="16" customWidth="1" min="3" max="3"/>
    <col width="18" customWidth="1" min="4" max="4"/>
    <col width="16" customWidth="1" min="5" max="5"/>
    <col width="12" customWidth="1" min="6" max="6"/>
    <col width="46" customWidth="1" min="7" max="7"/>
  </cols>
  <sheetData>
    <row r="1">
      <c r="A1" s="1" t="inlineStr">
        <is>
          <t>THE OPEN SHELF  ·  The CARES Collaborative  ·  free to adapt and use</t>
        </is>
      </c>
    </row>
    <row r="2">
      <c r="A2" s="2" t="inlineStr">
        <is>
          <t>INSTRUMENT 1</t>
        </is>
      </c>
    </row>
    <row r="3" ht="22" customHeight="1">
      <c r="A3" s="3" t="inlineStr">
        <is>
          <t>Contribution margin by program</t>
        </is>
      </c>
    </row>
    <row r="4" ht="28" customHeight="1">
      <c r="A4" s="4" t="inlineStr">
        <is>
          <t>Revenue less direct cost less allocated shared cost. A program that covers direct cost but not its share of the back office is being carried — that is a finding, not a verdict.</t>
        </is>
      </c>
    </row>
    <row r="6" ht="26" customHeight="1">
      <c r="A6" s="7" t="inlineStr">
        <is>
          <t>Program</t>
        </is>
      </c>
      <c r="B6" s="7" t="inlineStr">
        <is>
          <t>Revenue</t>
        </is>
      </c>
      <c r="C6" s="7" t="inlineStr">
        <is>
          <t>Direct cost</t>
        </is>
      </c>
      <c r="D6" s="7" t="inlineStr">
        <is>
          <t>Allocated shared</t>
        </is>
      </c>
      <c r="E6" s="7" t="inlineStr">
        <is>
          <t>Margin $</t>
        </is>
      </c>
      <c r="F6" s="7" t="inlineStr">
        <is>
          <t>Margin %</t>
        </is>
      </c>
      <c r="G6" s="7" t="inlineStr">
        <is>
          <t>Notes — basis for the allocation</t>
        </is>
      </c>
    </row>
    <row r="7">
      <c r="A7" s="8" t="inlineStr">
        <is>
          <t>Example — delete this row</t>
        </is>
      </c>
      <c r="B7" s="9" t="n">
        <v>1200000</v>
      </c>
      <c r="C7" s="9" t="n">
        <v>900000</v>
      </c>
      <c r="D7" s="9" t="n">
        <v>260000</v>
      </c>
      <c r="E7" s="9">
        <f>B7-C7-D7</f>
        <v/>
      </c>
      <c r="F7" s="10">
        <f>IF(B7=0,"",E7/B7)</f>
        <v/>
      </c>
      <c r="G7" s="8" t="inlineStr">
        <is>
          <t>Shared cost on FTE basis per written methodology</t>
        </is>
      </c>
    </row>
    <row r="8">
      <c r="A8" s="11" t="n"/>
      <c r="B8" s="12" t="n"/>
      <c r="C8" s="12" t="n"/>
      <c r="D8" s="12" t="n"/>
      <c r="E8" s="13">
        <f>IF(B8="","",B8-C8-D8)</f>
        <v/>
      </c>
      <c r="F8" s="14">
        <f>IF(OR(B8="",B8=0),"",E8/B8)</f>
        <v/>
      </c>
      <c r="G8" s="11" t="n"/>
    </row>
    <row r="9">
      <c r="A9" s="11" t="n"/>
      <c r="B9" s="12" t="n"/>
      <c r="C9" s="12" t="n"/>
      <c r="D9" s="12" t="n"/>
      <c r="E9" s="13">
        <f>IF(B9="","",B9-C9-D9)</f>
        <v/>
      </c>
      <c r="F9" s="14">
        <f>IF(OR(B9="",B9=0),"",E9/B9)</f>
        <v/>
      </c>
      <c r="G9" s="11" t="n"/>
    </row>
    <row r="10">
      <c r="A10" s="11" t="n"/>
      <c r="B10" s="12" t="n"/>
      <c r="C10" s="12" t="n"/>
      <c r="D10" s="12" t="n"/>
      <c r="E10" s="13">
        <f>IF(B10="","",B10-C10-D10)</f>
        <v/>
      </c>
      <c r="F10" s="14">
        <f>IF(OR(B10="",B10=0),"",E10/B10)</f>
        <v/>
      </c>
      <c r="G10" s="11" t="n"/>
    </row>
    <row r="11">
      <c r="A11" s="11" t="n"/>
      <c r="B11" s="12" t="n"/>
      <c r="C11" s="12" t="n"/>
      <c r="D11" s="12" t="n"/>
      <c r="E11" s="13">
        <f>IF(B11="","",B11-C11-D11)</f>
        <v/>
      </c>
      <c r="F11" s="14">
        <f>IF(OR(B11="",B11=0),"",E11/B11)</f>
        <v/>
      </c>
      <c r="G11" s="11" t="n"/>
    </row>
    <row r="12">
      <c r="A12" s="11" t="n"/>
      <c r="B12" s="12" t="n"/>
      <c r="C12" s="12" t="n"/>
      <c r="D12" s="12" t="n"/>
      <c r="E12" s="13">
        <f>IF(B12="","",B12-C12-D12)</f>
        <v/>
      </c>
      <c r="F12" s="14">
        <f>IF(OR(B12="",B12=0),"",E12/B12)</f>
        <v/>
      </c>
      <c r="G12" s="11" t="n"/>
    </row>
    <row r="13">
      <c r="A13" s="11" t="n"/>
      <c r="B13" s="12" t="n"/>
      <c r="C13" s="12" t="n"/>
      <c r="D13" s="12" t="n"/>
      <c r="E13" s="13">
        <f>IF(B13="","",B13-C13-D13)</f>
        <v/>
      </c>
      <c r="F13" s="14">
        <f>IF(OR(B13="",B13=0),"",E13/B13)</f>
        <v/>
      </c>
      <c r="G13" s="11" t="n"/>
    </row>
    <row r="14">
      <c r="A14" s="11" t="n"/>
      <c r="B14" s="12" t="n"/>
      <c r="C14" s="12" t="n"/>
      <c r="D14" s="12" t="n"/>
      <c r="E14" s="13">
        <f>IF(B14="","",B14-C14-D14)</f>
        <v/>
      </c>
      <c r="F14" s="14">
        <f>IF(OR(B14="",B14=0),"",E14/B14)</f>
        <v/>
      </c>
      <c r="G14" s="11" t="n"/>
    </row>
    <row r="15">
      <c r="A15" s="11" t="n"/>
      <c r="B15" s="12" t="n"/>
      <c r="C15" s="12" t="n"/>
      <c r="D15" s="12" t="n"/>
      <c r="E15" s="13">
        <f>IF(B15="","",B15-C15-D15)</f>
        <v/>
      </c>
      <c r="F15" s="14">
        <f>IF(OR(B15="",B15=0),"",E15/B15)</f>
        <v/>
      </c>
      <c r="G15" s="11" t="n"/>
    </row>
    <row r="16">
      <c r="A16" s="11" t="n"/>
      <c r="B16" s="12" t="n"/>
      <c r="C16" s="12" t="n"/>
      <c r="D16" s="12" t="n"/>
      <c r="E16" s="13">
        <f>IF(B16="","",B16-C16-D16)</f>
        <v/>
      </c>
      <c r="F16" s="14">
        <f>IF(OR(B16="",B16=0),"",E16/B16)</f>
        <v/>
      </c>
      <c r="G16" s="11" t="n"/>
    </row>
    <row r="17">
      <c r="A17" s="11" t="n"/>
      <c r="B17" s="12" t="n"/>
      <c r="C17" s="12" t="n"/>
      <c r="D17" s="12" t="n"/>
      <c r="E17" s="13">
        <f>IF(B17="","",B17-C17-D17)</f>
        <v/>
      </c>
      <c r="F17" s="14">
        <f>IF(OR(B17="",B17=0),"",E17/B17)</f>
        <v/>
      </c>
      <c r="G17" s="11" t="n"/>
    </row>
    <row r="18">
      <c r="A18" s="11" t="n"/>
      <c r="B18" s="12" t="n"/>
      <c r="C18" s="12" t="n"/>
      <c r="D18" s="12" t="n"/>
      <c r="E18" s="13">
        <f>IF(B18="","",B18-C18-D18)</f>
        <v/>
      </c>
      <c r="F18" s="14">
        <f>IF(OR(B18="",B18=0),"",E18/B18)</f>
        <v/>
      </c>
      <c r="G18" s="11" t="n"/>
    </row>
    <row r="19">
      <c r="A19" s="11" t="n"/>
      <c r="B19" s="12" t="n"/>
      <c r="C19" s="12" t="n"/>
      <c r="D19" s="12" t="n"/>
      <c r="E19" s="13">
        <f>IF(B19="","",B19-C19-D19)</f>
        <v/>
      </c>
      <c r="F19" s="14">
        <f>IF(OR(B19="",B19=0),"",E19/B19)</f>
        <v/>
      </c>
      <c r="G19" s="11" t="n"/>
    </row>
    <row r="20">
      <c r="A20" s="11" t="n"/>
      <c r="B20" s="12" t="n"/>
      <c r="C20" s="12" t="n"/>
      <c r="D20" s="12" t="n"/>
      <c r="E20" s="13">
        <f>IF(B20="","",B20-C20-D20)</f>
        <v/>
      </c>
      <c r="F20" s="14">
        <f>IF(OR(B20="",B20=0),"",E20/B20)</f>
        <v/>
      </c>
      <c r="G20" s="11" t="n"/>
    </row>
    <row r="21">
      <c r="A21" s="11" t="n"/>
      <c r="B21" s="12" t="n"/>
      <c r="C21" s="12" t="n"/>
      <c r="D21" s="12" t="n"/>
      <c r="E21" s="13">
        <f>IF(B21="","",B21-C21-D21)</f>
        <v/>
      </c>
      <c r="F21" s="14">
        <f>IF(OR(B21="",B21=0),"",E21/B21)</f>
        <v/>
      </c>
      <c r="G21" s="11" t="n"/>
    </row>
    <row r="22">
      <c r="A22" s="15" t="inlineStr">
        <is>
          <t>Total</t>
        </is>
      </c>
      <c r="B22" s="16">
        <f>SUM(B8:B21)</f>
        <v/>
      </c>
      <c r="C22" s="16">
        <f>SUM(C8:C21)</f>
        <v/>
      </c>
      <c r="D22" s="16">
        <f>SUM(D8:D21)</f>
        <v/>
      </c>
      <c r="E22" s="16">
        <f>SUM(E8:E21)</f>
        <v/>
      </c>
      <c r="F22" s="17">
        <f>IF(B22=0,"",E22/B22)</f>
        <v/>
      </c>
      <c r="G22" s="18" t="inlineStr">
        <is>
          <t>Excludes the example row above</t>
        </is>
      </c>
    </row>
  </sheetData>
  <autoFilter ref="A6:G21"/>
  <mergeCells count="4">
    <mergeCell ref="A3:G3"/>
    <mergeCell ref="A2:G2"/>
    <mergeCell ref="A1:G1"/>
    <mergeCell ref="A4:G4"/>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4"/>
  <sheetViews>
    <sheetView workbookViewId="0">
      <pane ySplit="6" topLeftCell="A7" activePane="bottomLeft" state="frozen"/>
      <selection pane="bottomLeft" activeCell="A1" sqref="A1"/>
    </sheetView>
  </sheetViews>
  <sheetFormatPr baseColWidth="8" defaultRowHeight="15"/>
  <cols>
    <col width="56" customWidth="1" min="1" max="1"/>
    <col width="20" customWidth="1" min="2" max="2"/>
    <col width="60" customWidth="1" min="3" max="3"/>
  </cols>
  <sheetData>
    <row r="1">
      <c r="A1" s="1" t="inlineStr">
        <is>
          <t>THE OPEN SHELF  ·  The CARES Collaborative  ·  free to adapt and use</t>
        </is>
      </c>
    </row>
    <row r="2">
      <c r="A2" s="2" t="inlineStr">
        <is>
          <t>INSTRUMENT 2</t>
        </is>
      </c>
    </row>
    <row r="3" ht="22" customHeight="1">
      <c r="A3" s="3" t="inlineStr">
        <is>
          <t>Operating reserve adequacy</t>
        </is>
      </c>
    </row>
    <row r="4" ht="28" customHeight="1">
      <c r="A4" s="4" t="inlineStr">
        <is>
          <t>The reserve on the balance sheet is rarely the reserve you can reach. Subtract what is restricted, illiquid, or in practice untouchable.</t>
        </is>
      </c>
    </row>
    <row r="6" ht="26" customHeight="1">
      <c r="A6" s="7" t="inlineStr">
        <is>
          <t>Step</t>
        </is>
      </c>
      <c r="B6" s="7" t="inlineStr">
        <is>
          <t>Amount</t>
        </is>
      </c>
      <c r="C6" s="7" t="inlineStr">
        <is>
          <t>Note</t>
        </is>
      </c>
    </row>
    <row r="7">
      <c r="A7" s="19" t="inlineStr">
        <is>
          <t>Total net assets</t>
        </is>
      </c>
      <c r="B7" s="12" t="n"/>
      <c r="C7" s="20" t="inlineStr">
        <is>
          <t>Most recent audited statement</t>
        </is>
      </c>
    </row>
    <row r="8">
      <c r="A8" s="19" t="inlineStr">
        <is>
          <t>Less: net assets with donor restrictions</t>
        </is>
      </c>
      <c r="B8" s="12" t="n"/>
      <c r="C8" s="20" t="inlineStr">
        <is>
          <t>Not available for operations</t>
        </is>
      </c>
    </row>
    <row r="9">
      <c r="A9" s="19" t="inlineStr">
        <is>
          <t>Less: net investment in property and equipment</t>
        </is>
      </c>
      <c r="B9" s="12" t="n"/>
      <c r="C9" s="20" t="inlineStr">
        <is>
          <t>You cannot make payroll with a building</t>
        </is>
      </c>
    </row>
    <row r="10">
      <c r="A10" s="19" t="inlineStr">
        <is>
          <t>Less: board-designated funds you would not actually release</t>
        </is>
      </c>
      <c r="B10" s="12" t="n"/>
      <c r="C10" s="20" t="inlineStr">
        <is>
          <t>Designations you would never touch are not reserves</t>
        </is>
      </c>
    </row>
    <row r="11">
      <c r="A11" s="15" t="inlineStr">
        <is>
          <t>Available operating reserve</t>
        </is>
      </c>
      <c r="B11" s="21">
        <f>B7-B8-B9-B10</f>
        <v/>
      </c>
      <c r="C11" s="18" t="inlineStr">
        <is>
          <t>The number that matters</t>
        </is>
      </c>
    </row>
    <row r="12">
      <c r="A12" s="19" t="inlineStr">
        <is>
          <t>Total annual operating expense</t>
        </is>
      </c>
      <c r="B12" s="12" t="n"/>
      <c r="C12" s="20" t="inlineStr">
        <is>
          <t>From the same audited statement</t>
        </is>
      </c>
    </row>
    <row r="13">
      <c r="A13" s="19" t="inlineStr">
        <is>
          <t>Average monthly operating expense</t>
        </is>
      </c>
      <c r="B13" s="13">
        <f>IF(B12="","",B12/12)</f>
        <v/>
      </c>
      <c r="C13" s="20" t="inlineStr"/>
    </row>
    <row r="14">
      <c r="A14" s="15" t="inlineStr">
        <is>
          <t>Reserve, expressed in months</t>
        </is>
      </c>
      <c r="B14" s="22">
        <f>IF(OR(B13="",B13=0),"",B11/B13)</f>
        <v/>
      </c>
      <c r="C14" s="18" t="inlineStr">
        <is>
          <t>Report this monthly against an adopted target</t>
        </is>
      </c>
    </row>
  </sheetData>
  <mergeCells count="4">
    <mergeCell ref="A1:C1"/>
    <mergeCell ref="A4:C4"/>
    <mergeCell ref="A3:C3"/>
    <mergeCell ref="A2:C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21"/>
  <sheetViews>
    <sheetView workbookViewId="0">
      <pane ySplit="6" topLeftCell="A7" activePane="bottomLeft" state="frozen"/>
      <selection pane="bottomLeft" activeCell="A1" sqref="A1"/>
    </sheetView>
  </sheetViews>
  <sheetFormatPr baseColWidth="8" defaultRowHeight="15"/>
  <cols>
    <col width="10" customWidth="1" min="1" max="1"/>
    <col width="22" customWidth="1" min="2" max="2"/>
    <col width="20" customWidth="1" min="3" max="3"/>
    <col width="20" customWidth="1" min="4" max="4"/>
    <col width="22" customWidth="1" min="5" max="5"/>
    <col width="46" customWidth="1" min="6" max="6"/>
  </cols>
  <sheetData>
    <row r="1">
      <c r="A1" s="1" t="inlineStr">
        <is>
          <t>THE OPEN SHELF  ·  The CARES Collaborative  ·  free to adapt and use</t>
        </is>
      </c>
    </row>
    <row r="2">
      <c r="A2" s="2" t="inlineStr">
        <is>
          <t>INSTRUMENT 3</t>
        </is>
      </c>
    </row>
    <row r="3" ht="22" customHeight="1">
      <c r="A3" s="3" t="inlineStr">
        <is>
          <t>Cash runway, in weeks</t>
        </is>
      </c>
    </row>
    <row r="4" ht="28" customHeight="1">
      <c r="A4" s="4" t="inlineStr">
        <is>
          <t>Runway is liquidity, not reserves, and the two can point in opposite directions. Use the receivable lag you have actually observed over twelve months, not the one in the contract.</t>
        </is>
      </c>
    </row>
    <row r="5">
      <c r="A5" s="23" t="inlineStr">
        <is>
          <t>Opening position (cash plus approved undrawn credit)</t>
        </is>
      </c>
      <c r="C5" s="12" t="n"/>
    </row>
    <row r="6" ht="26" customHeight="1">
      <c r="A6" s="7" t="inlineStr">
        <is>
          <t>Week</t>
        </is>
      </c>
      <c r="B6" s="7" t="inlineStr">
        <is>
          <t>Receipts expected</t>
        </is>
      </c>
      <c r="C6" s="7" t="inlineStr">
        <is>
          <t>Payroll and taxes</t>
        </is>
      </c>
      <c r="D6" s="7" t="inlineStr">
        <is>
          <t>Other committed outflow</t>
        </is>
      </c>
      <c r="E6" s="7" t="inlineStr">
        <is>
          <t>Closing balance</t>
        </is>
      </c>
      <c r="F6" s="7" t="inlineStr">
        <is>
          <t>Assumption for this week</t>
        </is>
      </c>
    </row>
    <row r="7">
      <c r="A7" s="24" t="n">
        <v>1</v>
      </c>
      <c r="B7" s="12" t="n"/>
      <c r="C7" s="12" t="n"/>
      <c r="D7" s="12" t="n"/>
      <c r="E7" s="13">
        <f>C5+B7-C7-D7</f>
        <v/>
      </c>
      <c r="F7" s="11" t="n"/>
    </row>
    <row r="8">
      <c r="A8" s="24" t="n">
        <v>2</v>
      </c>
      <c r="B8" s="12" t="n"/>
      <c r="C8" s="12" t="n"/>
      <c r="D8" s="12" t="n"/>
      <c r="E8" s="13">
        <f>E7+B8-C8-D8</f>
        <v/>
      </c>
      <c r="F8" s="11" t="n"/>
    </row>
    <row r="9">
      <c r="A9" s="24" t="n">
        <v>3</v>
      </c>
      <c r="B9" s="12" t="n"/>
      <c r="C9" s="12" t="n"/>
      <c r="D9" s="12" t="n"/>
      <c r="E9" s="13">
        <f>E8+B9-C9-D9</f>
        <v/>
      </c>
      <c r="F9" s="11" t="n"/>
    </row>
    <row r="10">
      <c r="A10" s="24" t="n">
        <v>4</v>
      </c>
      <c r="B10" s="12" t="n"/>
      <c r="C10" s="12" t="n"/>
      <c r="D10" s="12" t="n"/>
      <c r="E10" s="13">
        <f>E9+B10-C10-D10</f>
        <v/>
      </c>
      <c r="F10" s="11" t="n"/>
    </row>
    <row r="11">
      <c r="A11" s="24" t="n">
        <v>5</v>
      </c>
      <c r="B11" s="12" t="n"/>
      <c r="C11" s="12" t="n"/>
      <c r="D11" s="12" t="n"/>
      <c r="E11" s="13">
        <f>E10+B11-C11-D11</f>
        <v/>
      </c>
      <c r="F11" s="11" t="n"/>
    </row>
    <row r="12">
      <c r="A12" s="24" t="n">
        <v>6</v>
      </c>
      <c r="B12" s="12" t="n"/>
      <c r="C12" s="12" t="n"/>
      <c r="D12" s="12" t="n"/>
      <c r="E12" s="13">
        <f>E11+B12-C12-D12</f>
        <v/>
      </c>
      <c r="F12" s="11" t="n"/>
    </row>
    <row r="13">
      <c r="A13" s="24" t="n">
        <v>7</v>
      </c>
      <c r="B13" s="12" t="n"/>
      <c r="C13" s="12" t="n"/>
      <c r="D13" s="12" t="n"/>
      <c r="E13" s="13">
        <f>E12+B13-C13-D13</f>
        <v/>
      </c>
      <c r="F13" s="11" t="n"/>
    </row>
    <row r="14">
      <c r="A14" s="24" t="n">
        <v>8</v>
      </c>
      <c r="B14" s="12" t="n"/>
      <c r="C14" s="12" t="n"/>
      <c r="D14" s="12" t="n"/>
      <c r="E14" s="13">
        <f>E13+B14-C14-D14</f>
        <v/>
      </c>
      <c r="F14" s="11" t="n"/>
    </row>
    <row r="15">
      <c r="A15" s="24" t="n">
        <v>9</v>
      </c>
      <c r="B15" s="12" t="n"/>
      <c r="C15" s="12" t="n"/>
      <c r="D15" s="12" t="n"/>
      <c r="E15" s="13">
        <f>E14+B15-C15-D15</f>
        <v/>
      </c>
      <c r="F15" s="11" t="n"/>
    </row>
    <row r="16">
      <c r="A16" s="24" t="n">
        <v>10</v>
      </c>
      <c r="B16" s="12" t="n"/>
      <c r="C16" s="12" t="n"/>
      <c r="D16" s="12" t="n"/>
      <c r="E16" s="13">
        <f>E15+B16-C16-D16</f>
        <v/>
      </c>
      <c r="F16" s="11" t="n"/>
    </row>
    <row r="17">
      <c r="A17" s="24" t="n">
        <v>11</v>
      </c>
      <c r="B17" s="12" t="n"/>
      <c r="C17" s="12" t="n"/>
      <c r="D17" s="12" t="n"/>
      <c r="E17" s="13">
        <f>E16+B17-C17-D17</f>
        <v/>
      </c>
      <c r="F17" s="11" t="n"/>
    </row>
    <row r="18">
      <c r="A18" s="24" t="n">
        <v>12</v>
      </c>
      <c r="B18" s="12" t="n"/>
      <c r="C18" s="12" t="n"/>
      <c r="D18" s="12" t="n"/>
      <c r="E18" s="13">
        <f>E17+B18-C18-D18</f>
        <v/>
      </c>
      <c r="F18" s="11" t="n"/>
    </row>
    <row r="19">
      <c r="A19" s="24" t="n">
        <v>13</v>
      </c>
      <c r="B19" s="12" t="n"/>
      <c r="C19" s="12" t="n"/>
      <c r="D19" s="12" t="n"/>
      <c r="E19" s="13">
        <f>E18+B19-C19-D19</f>
        <v/>
      </c>
      <c r="F19" s="11" t="n"/>
    </row>
    <row r="21">
      <c r="A21" s="15" t="inlineStr">
        <is>
          <t>First week the closing balance goes negative</t>
        </is>
      </c>
      <c r="B21" s="25" t="n"/>
      <c r="C21" s="25" t="n"/>
      <c r="D21" s="26" t="n"/>
      <c r="E21" s="27">
        <f>IFERROR(MATCH(TRUE,INDEX(E7:E19&lt;0,0),0),"none in 13 weeks")</f>
        <v/>
      </c>
      <c r="F21" s="18" t="inlineStr">
        <is>
          <t>This is the date the board needs, not the dollar amount</t>
        </is>
      </c>
    </row>
  </sheetData>
  <mergeCells count="5">
    <mergeCell ref="A2:F2"/>
    <mergeCell ref="A1:F1"/>
    <mergeCell ref="A21:D21"/>
    <mergeCell ref="A4:F4"/>
    <mergeCell ref="A3:F3"/>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20"/>
  <sheetViews>
    <sheetView workbookViewId="0">
      <pane ySplit="6" topLeftCell="A7" activePane="bottomLeft" state="frozen"/>
      <selection pane="bottomLeft" activeCell="A1" sqref="A1"/>
    </sheetView>
  </sheetViews>
  <sheetFormatPr baseColWidth="8" defaultRowHeight="15"/>
  <cols>
    <col width="34" customWidth="1" min="1" max="1"/>
    <col width="18" customWidth="1" min="2" max="2"/>
    <col width="12" customWidth="1" min="3" max="3"/>
    <col width="16" customWidth="1" min="4" max="4"/>
    <col width="26" customWidth="1" min="5" max="5"/>
    <col width="44" customWidth="1" min="6" max="6"/>
  </cols>
  <sheetData>
    <row r="1">
      <c r="A1" s="1" t="inlineStr">
        <is>
          <t>THE OPEN SHELF  ·  The CARES Collaborative  ·  free to adapt and use</t>
        </is>
      </c>
    </row>
    <row r="2">
      <c r="A2" s="2" t="inlineStr">
        <is>
          <t>INSTRUMENT 4</t>
        </is>
      </c>
    </row>
    <row r="3" ht="22" customHeight="1">
      <c r="A3" s="3" t="inlineStr">
        <is>
          <t>Revenue concentration</t>
        </is>
      </c>
    </row>
    <row r="4" ht="28" customHeight="1">
      <c r="A4" s="4" t="inlineStr">
        <is>
          <t>One row per source above five percent of total revenue. Ends and Renewal mechanism do most of the work — a contract that will be competitively re-bid is not a renewal, however long you have held it.</t>
        </is>
      </c>
    </row>
    <row r="6" ht="26" customHeight="1">
      <c r="A6" s="7" t="inlineStr">
        <is>
          <t>Source — payer and specific contract or award</t>
        </is>
      </c>
      <c r="B6" s="7" t="inlineStr">
        <is>
          <t>Revenue</t>
        </is>
      </c>
      <c r="C6" s="7" t="inlineStr">
        <is>
          <t>Share</t>
        </is>
      </c>
      <c r="D6" s="7" t="inlineStr">
        <is>
          <t>Ends</t>
        </is>
      </c>
      <c r="E6" s="7" t="inlineStr">
        <is>
          <t>Renewal mechanism</t>
        </is>
      </c>
      <c r="F6" s="7" t="inlineStr">
        <is>
          <t>If it went away</t>
        </is>
      </c>
    </row>
    <row r="7">
      <c r="A7" s="8" t="inlineStr">
        <is>
          <t>Example — delete this row</t>
        </is>
      </c>
      <c r="B7" s="9" t="n">
        <v>1200000</v>
      </c>
      <c r="C7" s="28">
        <f>IF($B$20=0,"",B7/$B$20)</f>
        <v/>
      </c>
      <c r="D7" s="8" t="inlineStr">
        <is>
          <t>30 Jun 2027</t>
        </is>
      </c>
      <c r="E7" s="8" t="inlineStr">
        <is>
          <t>Competitive re-procurement</t>
        </is>
      </c>
      <c r="F7" s="8" t="inlineStr">
        <is>
          <t>Two programs, 14 staff</t>
        </is>
      </c>
    </row>
    <row r="8">
      <c r="A8" s="11" t="n"/>
      <c r="B8" s="12" t="n"/>
      <c r="C8" s="29">
        <f>IF(OR(B8="",$B$20=0),"",B8/$B$20)</f>
        <v/>
      </c>
      <c r="D8" s="11" t="n"/>
      <c r="E8" s="11" t="n"/>
      <c r="F8" s="11" t="n"/>
    </row>
    <row r="9">
      <c r="A9" s="11" t="n"/>
      <c r="B9" s="12" t="n"/>
      <c r="C9" s="29">
        <f>IF(OR(B9="",$B$20=0),"",B9/$B$20)</f>
        <v/>
      </c>
      <c r="D9" s="11" t="n"/>
      <c r="E9" s="11" t="n"/>
      <c r="F9" s="11" t="n"/>
    </row>
    <row r="10">
      <c r="A10" s="11" t="n"/>
      <c r="B10" s="12" t="n"/>
      <c r="C10" s="29">
        <f>IF(OR(B10="",$B$20=0),"",B10/$B$20)</f>
        <v/>
      </c>
      <c r="D10" s="11" t="n"/>
      <c r="E10" s="11" t="n"/>
      <c r="F10" s="11" t="n"/>
    </row>
    <row r="11">
      <c r="A11" s="11" t="n"/>
      <c r="B11" s="12" t="n"/>
      <c r="C11" s="29">
        <f>IF(OR(B11="",$B$20=0),"",B11/$B$20)</f>
        <v/>
      </c>
      <c r="D11" s="11" t="n"/>
      <c r="E11" s="11" t="n"/>
      <c r="F11" s="11" t="n"/>
    </row>
    <row r="12">
      <c r="A12" s="11" t="n"/>
      <c r="B12" s="12" t="n"/>
      <c r="C12" s="29">
        <f>IF(OR(B12="",$B$20=0),"",B12/$B$20)</f>
        <v/>
      </c>
      <c r="D12" s="11" t="n"/>
      <c r="E12" s="11" t="n"/>
      <c r="F12" s="11" t="n"/>
    </row>
    <row r="13">
      <c r="A13" s="11" t="n"/>
      <c r="B13" s="12" t="n"/>
      <c r="C13" s="29">
        <f>IF(OR(B13="",$B$20=0),"",B13/$B$20)</f>
        <v/>
      </c>
      <c r="D13" s="11" t="n"/>
      <c r="E13" s="11" t="n"/>
      <c r="F13" s="11" t="n"/>
    </row>
    <row r="14">
      <c r="A14" s="11" t="n"/>
      <c r="B14" s="12" t="n"/>
      <c r="C14" s="29">
        <f>IF(OR(B14="",$B$20=0),"",B14/$B$20)</f>
        <v/>
      </c>
      <c r="D14" s="11" t="n"/>
      <c r="E14" s="11" t="n"/>
      <c r="F14" s="11" t="n"/>
    </row>
    <row r="15">
      <c r="A15" s="11" t="n"/>
      <c r="B15" s="12" t="n"/>
      <c r="C15" s="29">
        <f>IF(OR(B15="",$B$20=0),"",B15/$B$20)</f>
        <v/>
      </c>
      <c r="D15" s="11" t="n"/>
      <c r="E15" s="11" t="n"/>
      <c r="F15" s="11" t="n"/>
    </row>
    <row r="16">
      <c r="A16" s="11" t="n"/>
      <c r="B16" s="12" t="n"/>
      <c r="C16" s="29">
        <f>IF(OR(B16="",$B$20=0),"",B16/$B$20)</f>
        <v/>
      </c>
      <c r="D16" s="11" t="n"/>
      <c r="E16" s="11" t="n"/>
      <c r="F16" s="11" t="n"/>
    </row>
    <row r="17">
      <c r="A17" s="11" t="n"/>
      <c r="B17" s="12" t="n"/>
      <c r="C17" s="29">
        <f>IF(OR(B17="",$B$20=0),"",B17/$B$20)</f>
        <v/>
      </c>
      <c r="D17" s="11" t="n"/>
      <c r="E17" s="11" t="n"/>
      <c r="F17" s="11" t="n"/>
    </row>
    <row r="18">
      <c r="A18" s="11" t="n"/>
      <c r="B18" s="12" t="n"/>
      <c r="C18" s="29">
        <f>IF(OR(B18="",$B$20=0),"",B18/$B$20)</f>
        <v/>
      </c>
      <c r="D18" s="11" t="n"/>
      <c r="E18" s="11" t="n"/>
      <c r="F18" s="11" t="n"/>
    </row>
    <row r="20">
      <c r="A20" s="15" t="inlineStr">
        <is>
          <t>Total revenue</t>
        </is>
      </c>
      <c r="B20" s="16">
        <f>SUM(B8:B19)</f>
        <v/>
      </c>
      <c r="C20" s="30" t="n"/>
      <c r="D20" s="30" t="n"/>
      <c r="E20" s="30" t="n"/>
      <c r="F20" s="18" t="inlineStr">
        <is>
          <t>Excludes the example row</t>
        </is>
      </c>
    </row>
  </sheetData>
  <mergeCells count="4">
    <mergeCell ref="A3:F3"/>
    <mergeCell ref="A2:F2"/>
    <mergeCell ref="A1:F1"/>
    <mergeCell ref="A4:F4"/>
  </mergeCells>
  <dataValidations count="1">
    <dataValidation sqref="E8:E19" showDropDown="0" showInputMessage="0" showErrorMessage="0" allowBlank="1" type="list">
      <formula1>"Automatic,Negotiated renewal,Competitive re-procurement,Discretionary"</formula1>
    </dataValidation>
  </dataValidation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13"/>
  <sheetViews>
    <sheetView workbookViewId="0">
      <pane ySplit="6" topLeftCell="A7" activePane="bottomLeft" state="frozen"/>
      <selection pane="bottomLeft" activeCell="A1" sqref="A1"/>
    </sheetView>
  </sheetViews>
  <sheetFormatPr baseColWidth="8" defaultRowHeight="15"/>
  <cols>
    <col width="46" customWidth="1" min="1" max="1"/>
    <col width="22" customWidth="1" min="2" max="2"/>
    <col width="22" customWidth="1" min="3" max="3"/>
    <col width="26" customWidth="1" min="4" max="4"/>
  </cols>
  <sheetData>
    <row r="1">
      <c r="A1" s="1" t="inlineStr">
        <is>
          <t>THE OPEN SHELF  ·  The CARES Collaborative  ·  free to adapt and use</t>
        </is>
      </c>
    </row>
    <row r="2">
      <c r="A2" s="2" t="inlineStr">
        <is>
          <t>INSTRUMENT 5</t>
        </is>
      </c>
    </row>
    <row r="3" ht="22" customHeight="1">
      <c r="A3" s="3" t="inlineStr">
        <is>
          <t>What the board sees monthly</t>
        </is>
      </c>
    </row>
    <row r="4" ht="28" customHeight="1">
      <c r="A4" s="4" t="inlineStr">
        <is>
          <t>Five lines. Set the thresholds in the yellow cells by board resolution, before the pressure arrives. The status column is a formula — it is not a matter of opinion.</t>
        </is>
      </c>
    </row>
    <row r="6" ht="26" customHeight="1">
      <c r="A6" s="7" t="inlineStr">
        <is>
          <t>Measure</t>
        </is>
      </c>
      <c r="B6" s="7" t="inlineStr">
        <is>
          <t>Current</t>
        </is>
      </c>
      <c r="C6" s="7" t="inlineStr">
        <is>
          <t>Adopted threshold</t>
        </is>
      </c>
      <c r="D6" s="7" t="inlineStr">
        <is>
          <t>Status</t>
        </is>
      </c>
    </row>
    <row r="7">
      <c r="A7" s="19" t="inlineStr">
        <is>
          <t>Reserve, in months</t>
        </is>
      </c>
      <c r="B7" s="31">
        <f>'2 Reserve'!B14</f>
        <v/>
      </c>
      <c r="C7" s="32" t="n"/>
      <c r="D7" s="33">
        <f>IF(OR(B7="",C7=""),"set a threshold",IF(B7&lt;C7,"BELOW TARGET","within target"))</f>
        <v/>
      </c>
    </row>
    <row r="8">
      <c r="A8" s="19" t="inlineStr">
        <is>
          <t>Cash runway — first negative week</t>
        </is>
      </c>
      <c r="B8" s="24">
        <f>'3 Cash runway'!E21</f>
        <v/>
      </c>
      <c r="C8" s="34" t="n"/>
      <c r="D8" s="33">
        <f>IF(ISNUMBER(B8),"ACTION REQUIRED","clear for 13 weeks")</f>
        <v/>
      </c>
    </row>
    <row r="9">
      <c r="A9" s="19" t="inlineStr">
        <is>
          <t>Largest single source, share of revenue</t>
        </is>
      </c>
      <c r="B9" s="29">
        <f>IFERROR(MAX('4 Concentration'!C8:C18),"")</f>
        <v/>
      </c>
      <c r="C9" s="35" t="n"/>
      <c r="D9" s="33">
        <f>IF(OR(B9="",C9=""),"set a threshold",IF(B9&gt;C9,"ABOVE CEILING","within ceiling"))</f>
        <v/>
      </c>
    </row>
    <row r="10">
      <c r="A10" s="19" t="inlineStr">
        <is>
          <t>Programs with negative contribution margin</t>
        </is>
      </c>
      <c r="B10" s="24">
        <f>COUNTIF('1 Program margin'!E8:E21,"&lt;0")</f>
        <v/>
      </c>
      <c r="C10" s="34" t="n"/>
      <c r="D10" s="33">
        <f>IF(B10=0,"none","review each")</f>
        <v/>
      </c>
    </row>
    <row r="11">
      <c r="A11" s="19" t="inlineStr">
        <is>
          <t>Overall contribution margin</t>
        </is>
      </c>
      <c r="B11" s="14">
        <f>'1 Program margin'!F22</f>
        <v/>
      </c>
      <c r="C11" s="36" t="n"/>
      <c r="D11" s="33">
        <f>IF(OR(B11="",C11=""),"set a threshold",IF(B11&lt;C11,"BELOW TARGET","within target"))</f>
        <v/>
      </c>
    </row>
    <row r="13">
      <c r="A13" s="37" t="inlineStr">
        <is>
          <t>A threshold set in advance turns a number into a decision. A threshold set during the crisis is a negotiation.</t>
        </is>
      </c>
    </row>
  </sheetData>
  <mergeCells count="5">
    <mergeCell ref="A1:D1"/>
    <mergeCell ref="A4:D4"/>
    <mergeCell ref="A3:D3"/>
    <mergeCell ref="A2:D2"/>
    <mergeCell ref="A13:D1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2026-09-01T20:41:35Z</dcterms:created>
  <dcterms:modified xmlns:dcterms="http://purl.org/dc/terms/" xmlns:xsi="http://www.w3.org/2001/XMLSchema-instance" xsi:type="dcterms:W3CDTF">2026-09-01T20:41:35Z</dcterms:modified>
</cp:coreProperties>
</file>